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Rockefeller Institute\Departments\Central Staff\Publications\Yearbooks 2002-17\Yearbook Compilation\State Government and Finance (E)\"/>
    </mc:Choice>
  </mc:AlternateContent>
  <bookViews>
    <workbookView xWindow="0" yWindow="0" windowWidth="28800" windowHeight="12345"/>
  </bookViews>
  <sheets>
    <sheet name="2011-12—2015-16" sheetId="1" r:id="rId1"/>
    <sheet name="2005-06—2010-11" sheetId="2" r:id="rId2"/>
    <sheet name="1994-95—2004-05" sheetId="4" r:id="rId3"/>
  </sheets>
  <definedNames>
    <definedName name="_xlnm.Print_Area" localSheetId="2">'1994-95—2004-05'!$A$1:$AJ$24</definedName>
    <definedName name="_xlnm.Print_Area" localSheetId="1">'2005-06—2010-11'!$A$1:$R$24</definedName>
    <definedName name="_xlnm.Print_Area" localSheetId="0">'2011-12—2015-16'!$A$1:$O$21</definedName>
  </definedNames>
  <calcPr calcId="162913"/>
</workbook>
</file>

<file path=xl/calcChain.xml><?xml version="1.0" encoding="utf-8"?>
<calcChain xmlns="http://schemas.openxmlformats.org/spreadsheetml/2006/main">
  <c r="AJ8" i="4" l="1"/>
  <c r="AI8" i="4"/>
  <c r="AG8" i="4"/>
  <c r="AF8" i="4"/>
  <c r="AD8" i="4"/>
  <c r="AC8" i="4"/>
  <c r="AA8" i="4"/>
  <c r="Z8" i="4"/>
  <c r="X8" i="4"/>
  <c r="W8" i="4"/>
  <c r="U8" i="4"/>
  <c r="T8" i="4"/>
  <c r="R8" i="4"/>
  <c r="Q8" i="4"/>
  <c r="O8" i="4"/>
  <c r="N8" i="4"/>
  <c r="L8" i="4"/>
  <c r="K8" i="4"/>
  <c r="I8" i="4"/>
  <c r="H8" i="4"/>
  <c r="F8" i="4"/>
  <c r="E8" i="4"/>
  <c r="C8" i="4"/>
  <c r="B8" i="4"/>
  <c r="R8" i="2"/>
  <c r="Q8" i="2"/>
  <c r="N8" i="2"/>
  <c r="O8" i="2"/>
  <c r="L8" i="2"/>
  <c r="K8" i="2"/>
  <c r="I8" i="2"/>
  <c r="H8" i="2"/>
  <c r="F8" i="2"/>
  <c r="E8" i="2"/>
  <c r="C8" i="2"/>
  <c r="B8" i="2"/>
  <c r="O7" i="1" l="1"/>
  <c r="N7" i="1"/>
  <c r="B7" i="1"/>
  <c r="C7" i="1"/>
  <c r="F9" i="1"/>
  <c r="I9" i="1"/>
  <c r="L9" i="1"/>
  <c r="F12" i="1"/>
  <c r="E12" i="1"/>
  <c r="I12" i="1"/>
  <c r="H12" i="1"/>
  <c r="L12" i="1"/>
  <c r="K12" i="1"/>
  <c r="F11" i="1"/>
  <c r="E11" i="1"/>
  <c r="I11" i="1"/>
  <c r="H11" i="1"/>
  <c r="L11" i="1"/>
  <c r="K11" i="1"/>
  <c r="F10" i="1"/>
  <c r="E10" i="1"/>
  <c r="I10" i="1"/>
  <c r="H10" i="1"/>
  <c r="L10" i="1"/>
  <c r="K10" i="1"/>
  <c r="E9" i="1"/>
  <c r="H9" i="1"/>
  <c r="K9" i="1"/>
  <c r="F8" i="1"/>
  <c r="E8" i="1"/>
  <c r="I8" i="1"/>
  <c r="H8" i="1"/>
  <c r="L8" i="1"/>
  <c r="K8" i="1"/>
  <c r="AM39" i="1"/>
  <c r="AL39" i="1"/>
  <c r="AK39" i="1"/>
  <c r="AJ39" i="1"/>
  <c r="AI39" i="1"/>
  <c r="AH39" i="1"/>
  <c r="AG39" i="1"/>
  <c r="AM29" i="1"/>
  <c r="AL29" i="1"/>
  <c r="AK29" i="1"/>
  <c r="AJ29" i="1"/>
  <c r="AI29" i="1"/>
  <c r="AH29" i="1"/>
  <c r="AG29" i="1"/>
  <c r="E7" i="1" l="1"/>
  <c r="L7" i="1"/>
  <c r="K7" i="1"/>
  <c r="H7" i="1"/>
  <c r="I7" i="1"/>
  <c r="F7" i="1"/>
</calcChain>
</file>

<file path=xl/sharedStrings.xml><?xml version="1.0" encoding="utf-8"?>
<sst xmlns="http://schemas.openxmlformats.org/spreadsheetml/2006/main" count="194" uniqueCount="91">
  <si>
    <t>2008</t>
  </si>
  <si>
    <t>2009</t>
  </si>
  <si>
    <t>2010</t>
  </si>
  <si>
    <t>2011</t>
  </si>
  <si>
    <t>2012</t>
  </si>
  <si>
    <t>2013</t>
  </si>
  <si>
    <t>2014</t>
  </si>
  <si>
    <t>1 BRIDGE PROJECT</t>
  </si>
  <si>
    <t>2 HIGHWAY PAVEMENT</t>
  </si>
  <si>
    <t>3 HIGHWAY CAPACITY</t>
  </si>
  <si>
    <t>4 HIGHWAY SAFETY</t>
  </si>
  <si>
    <t>5 OTHER</t>
  </si>
  <si>
    <t>BRIDGE PROJECT</t>
  </si>
  <si>
    <t>HIGHWAY PAVEMENT</t>
  </si>
  <si>
    <t>HIGHWAY CAPACITY</t>
  </si>
  <si>
    <t>HIGHWAY SAFETY</t>
  </si>
  <si>
    <t>OTHER</t>
  </si>
  <si>
    <t>TOTAL</t>
  </si>
  <si>
    <t>NUMBER OF PROJECTS LET BY NYSDOT BY SFY OF LETTING BY MAJOR CATEGORY</t>
  </si>
  <si>
    <t>AWARD AMOUNTS ($ MILLIONS) OF PROJECTS LET BY NYSDOT BY SFY OF LETTING BY MAJOR CATEGORY</t>
  </si>
  <si>
    <t>NUMBER OF OGS PAVING PROJECTS AND AWARD AMOUNTS ($ MILLIONS) BY STATE FISCAL YEAR</t>
  </si>
  <si>
    <t>MAJOR CATEGORY</t>
  </si>
  <si>
    <t>DATA ITEM</t>
  </si>
  <si>
    <t>NUMBER OF PROJECTS</t>
  </si>
  <si>
    <t>AWARD AMOUNTS</t>
  </si>
  <si>
    <t>STATE FISCAL YEAR</t>
  </si>
  <si>
    <t>2012-13</t>
  </si>
  <si>
    <t>2013-14</t>
  </si>
  <si>
    <t>2014-15</t>
  </si>
  <si>
    <t>Total Projects</t>
  </si>
  <si>
    <t>Bridge Projects</t>
  </si>
  <si>
    <t>Highway Capacity</t>
  </si>
  <si>
    <t>Highway Safety</t>
  </si>
  <si>
    <t>Data Extracted from Source Systems (TRNS*PORT for NYSDOT and PSS for OGS VPP)</t>
  </si>
  <si>
    <t>2015-16</t>
  </si>
  <si>
    <t>1  Reflects total construction cost shares.</t>
  </si>
  <si>
    <t xml:space="preserve">2  Includes the dollar amount for Vendor in Place Paving (VPP) but does not include the number of projects. </t>
  </si>
  <si>
    <t>3  Includes environmental improvement projects, projects focused on pedestrians and pedalists, and ecotourism projects.</t>
  </si>
  <si>
    <t xml:space="preserve">                  </t>
  </si>
  <si>
    <t>2011-12(a)</t>
  </si>
  <si>
    <r>
      <t>Highway Pavement</t>
    </r>
    <r>
      <rPr>
        <vertAlign val="superscript"/>
        <sz val="11"/>
        <color indexed="8"/>
        <rFont val="Arial"/>
        <family val="2"/>
      </rPr>
      <t>2</t>
    </r>
  </si>
  <si>
    <r>
      <t>Other</t>
    </r>
    <r>
      <rPr>
        <vertAlign val="superscript"/>
        <sz val="11"/>
        <color indexed="8"/>
        <rFont val="Arial"/>
        <family val="2"/>
      </rPr>
      <t>3</t>
    </r>
  </si>
  <si>
    <t>a  In earlier editions a now decommissioned system was used to tally the data. The replacement system uses automated business rules rather than manual classification of projects. Thus, comparison of their statistics with those shown in prior reports will show differences between the two methods.</t>
  </si>
  <si>
    <t>2010-11</t>
  </si>
  <si>
    <t xml:space="preserve">             Number of</t>
  </si>
  <si>
    <t xml:space="preserve">                Bid Cost</t>
  </si>
  <si>
    <t xml:space="preserve">                  Projects</t>
  </si>
  <si>
    <t xml:space="preserve">               (millions)</t>
  </si>
  <si>
    <t>2009-10</t>
  </si>
  <si>
    <r>
      <t>New York State Department of Transportation Construction Contract Awards by Major Category</t>
    </r>
    <r>
      <rPr>
        <b/>
        <vertAlign val="superscript"/>
        <sz val="16"/>
        <color theme="1"/>
        <rFont val="Arial"/>
        <family val="2"/>
      </rPr>
      <t>1</t>
    </r>
  </si>
  <si>
    <t>NOTE: In earlier editions, Bid Cost was reported in thousands of dollars. Therefore, data in this table do not match those in earlier editions.</t>
  </si>
  <si>
    <t>2  Includes the dollar amount for Vendor in Place Paving (VPP) but does not include the number of projects.</t>
  </si>
  <si>
    <t>3  2011-12  includes the dollar amount for vendor in place paving (VPP) contracts  but does not include the number of projects. Number of projects and costs include some associated from storms Irene and Lee.</t>
  </si>
  <si>
    <t>4  Includes Operation and Maintenance contracts, as well as contracts for work on Canals, Parkways, Rail, Aviation, and/or miscellaneous work.  Reflects Total Project Costs.</t>
  </si>
  <si>
    <r>
      <t>Highway Pavement</t>
    </r>
    <r>
      <rPr>
        <vertAlign val="superscript"/>
        <sz val="11"/>
        <color indexed="8"/>
        <rFont val="Arial"/>
        <family val="2"/>
      </rPr>
      <t>2,3</t>
    </r>
  </si>
  <si>
    <r>
      <t>Other</t>
    </r>
    <r>
      <rPr>
        <vertAlign val="superscript"/>
        <sz val="11"/>
        <color indexed="8"/>
        <rFont val="Arial"/>
        <family val="2"/>
      </rPr>
      <t>4</t>
    </r>
  </si>
  <si>
    <t>2008-09</t>
  </si>
  <si>
    <t>2007-08</t>
  </si>
  <si>
    <t xml:space="preserve">                     2006-07</t>
  </si>
  <si>
    <t>2005-06</t>
  </si>
  <si>
    <t>2004-05</t>
  </si>
  <si>
    <t>SOURCE:  New York State Department of Transportation, Construction Contract Letting Section, New York State Fiscal Years 2005-06 through 2010-11.</t>
  </si>
  <si>
    <t>Highway Pavement</t>
  </si>
  <si>
    <r>
      <t>Other</t>
    </r>
    <r>
      <rPr>
        <vertAlign val="superscript"/>
        <sz val="11"/>
        <color indexed="8"/>
        <rFont val="Arial"/>
        <family val="2"/>
      </rPr>
      <t>2</t>
    </r>
  </si>
  <si>
    <t>2003-04</t>
  </si>
  <si>
    <t>a  Includes Vendor in Place (VPP) paving contracts.</t>
  </si>
  <si>
    <t>NOTE: In earlier editions, Bid Cost was reported in thousands of  dollars. Therefore, data in this table do not match those in earlier editions.</t>
  </si>
  <si>
    <t>2  Includes Operation and Maintenance contracts, as well as contracts for work on Canals, Parkways, Rail, Aviation and/or miscellaneous work. Reflects Total Project Costs.</t>
  </si>
  <si>
    <t xml:space="preserve">                 </t>
  </si>
  <si>
    <t>2002-03</t>
  </si>
  <si>
    <t>2001-02</t>
  </si>
  <si>
    <t>2000-01</t>
  </si>
  <si>
    <t>1999-2000</t>
  </si>
  <si>
    <t>$560a</t>
  </si>
  <si>
    <t>$480a</t>
  </si>
  <si>
    <t>$715a</t>
  </si>
  <si>
    <t>1998-99</t>
  </si>
  <si>
    <t>$744a</t>
  </si>
  <si>
    <t>1997-98</t>
  </si>
  <si>
    <t>$711a</t>
  </si>
  <si>
    <t>1996-97</t>
  </si>
  <si>
    <t>1995-96</t>
  </si>
  <si>
    <t>$476a</t>
  </si>
  <si>
    <t>1994-95</t>
  </si>
  <si>
    <t>SOURCE: New York State Department of Transportation, Construction Contract Letting Section, New York State Fiscal Years 1994-95 through 2005-06.</t>
  </si>
  <si>
    <t>SOURCE: New York State Department of Transportation, Construction Contract Letting Section and Program Management Bureau (for Vendor Placed Paving Award Amounts).</t>
  </si>
  <si>
    <t>Number of
Projects</t>
  </si>
  <si>
    <t>Award Amount
(millions)</t>
  </si>
  <si>
    <t>New York State—Fiscal Years 2005-06—2010-11</t>
  </si>
  <si>
    <t>New York State—Fiscal Years 1994-95—2004-05</t>
  </si>
  <si>
    <t>New York State—Fiscal Years 2011-12—2015-16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</si>
</sst>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164" formatCode="&quot;$&quot;#,##0;\(&quot;$&quot;#,##0\)"/>
    <numFmt numFmtId="165" formatCode="&quot;$&quot;#,##0"/>
  </numFmts>
  <fonts count="13" x14ac:knownFonts="1">
    <font>
      <sz val="11"/>
      <color theme="1"/>
      <name val="Calibri"/>
      <family val="2"/>
      <scheme val="minor"/>
    </font>
    <font>
      <sz val="11"/>
      <color indexed="8"/>
      <name val="Calibri"/>
      <family val="2"/>
    </font>
    <font>
      <sz val="10"/>
      <color indexed="8"/>
      <name val="Arial"/>
      <family val="2"/>
    </font>
    <font>
      <sz val="11"/>
      <color indexed="8"/>
      <name val="Calibri"/>
      <family val="2"/>
    </font>
    <font>
      <sz val="10"/>
      <color indexed="8"/>
      <name val="Arial"/>
      <family val="2"/>
    </font>
    <font>
      <sz val="12"/>
      <color theme="1"/>
      <name val="Times New Roman"/>
      <family val="1"/>
    </font>
    <font>
      <sz val="11"/>
      <color rgb="FF000000"/>
      <name val="Arial"/>
      <family val="2"/>
    </font>
    <font>
      <sz val="11"/>
      <color theme="1"/>
      <name val="Arial"/>
      <family val="2"/>
    </font>
    <font>
      <b/>
      <sz val="11"/>
      <color theme="1"/>
      <name val="Arial"/>
      <family val="2"/>
    </font>
    <font>
      <vertAlign val="superscript"/>
      <sz val="11"/>
      <color indexed="8"/>
      <name val="Arial"/>
      <family val="2"/>
    </font>
    <font>
      <b/>
      <sz val="16"/>
      <color theme="1"/>
      <name val="Arial"/>
      <family val="2"/>
    </font>
    <font>
      <sz val="11"/>
      <name val="Arial"/>
      <family val="2"/>
    </font>
    <font>
      <b/>
      <vertAlign val="superscript"/>
      <sz val="16"/>
      <color theme="1"/>
      <name val="Arial"/>
      <family val="2"/>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0"/>
      </bottom>
      <diagonal/>
    </border>
    <border>
      <left/>
      <right/>
      <top style="thin">
        <color indexed="64"/>
      </top>
      <bottom style="thin">
        <color indexed="0"/>
      </bottom>
      <diagonal/>
    </border>
    <border>
      <left/>
      <right/>
      <top style="thin">
        <color indexed="0"/>
      </top>
      <bottom/>
      <diagonal/>
    </border>
    <border>
      <left/>
      <right/>
      <top style="thin">
        <color indexed="0"/>
      </top>
      <bottom style="thin">
        <color indexed="0"/>
      </bottom>
      <diagonal/>
    </border>
    <border>
      <left/>
      <right/>
      <top style="thin">
        <color indexed="8"/>
      </top>
      <bottom/>
      <diagonal/>
    </border>
    <border>
      <left/>
      <right/>
      <top/>
      <bottom style="thin">
        <color indexed="8"/>
      </bottom>
      <diagonal/>
    </border>
    <border>
      <left/>
      <right/>
      <top style="thin">
        <color indexed="8"/>
      </top>
      <bottom style="thin">
        <color indexed="8"/>
      </bottom>
      <diagonal/>
    </border>
  </borders>
  <cellStyleXfs count="3">
    <xf numFmtId="0" fontId="0" fillId="0" borderId="0"/>
    <xf numFmtId="0" fontId="2" fillId="0" borderId="0"/>
    <xf numFmtId="0" fontId="4" fillId="0" borderId="0"/>
  </cellStyleXfs>
  <cellXfs count="83">
    <xf numFmtId="0" fontId="0" fillId="0" borderId="0" xfId="0"/>
    <xf numFmtId="0" fontId="3" fillId="0" borderId="0" xfId="1" applyFont="1" applyFill="1" applyBorder="1" applyAlignment="1"/>
    <xf numFmtId="0" fontId="3" fillId="0" borderId="1" xfId="2" applyFont="1" applyFill="1" applyBorder="1" applyAlignment="1">
      <alignment horizontal="center"/>
    </xf>
    <xf numFmtId="0" fontId="3" fillId="0" borderId="2" xfId="2" applyFont="1" applyFill="1" applyBorder="1" applyAlignment="1">
      <alignment horizontal="right" wrapText="1"/>
    </xf>
    <xf numFmtId="164" fontId="3" fillId="0" borderId="2" xfId="2" applyNumberFormat="1" applyFont="1" applyFill="1" applyBorder="1" applyAlignment="1">
      <alignment horizontal="right" wrapText="1"/>
    </xf>
    <xf numFmtId="0" fontId="3" fillId="0" borderId="3" xfId="2" applyFont="1" applyFill="1" applyBorder="1" applyAlignment="1">
      <alignment horizontal="center"/>
    </xf>
    <xf numFmtId="0" fontId="3" fillId="0" borderId="2" xfId="2" applyFont="1" applyFill="1" applyBorder="1" applyAlignment="1">
      <alignment wrapText="1"/>
    </xf>
    <xf numFmtId="0" fontId="0" fillId="0" borderId="2" xfId="0" applyBorder="1"/>
    <xf numFmtId="0" fontId="1" fillId="0" borderId="4" xfId="1" applyFont="1" applyFill="1" applyBorder="1" applyAlignment="1">
      <alignment horizontal="center"/>
    </xf>
    <xf numFmtId="0" fontId="3" fillId="0" borderId="2" xfId="1" applyFont="1" applyFill="1" applyBorder="1" applyAlignment="1"/>
    <xf numFmtId="164" fontId="0" fillId="0" borderId="2" xfId="0" applyNumberFormat="1" applyBorder="1"/>
    <xf numFmtId="164" fontId="1" fillId="0" borderId="2" xfId="1" applyNumberFormat="1" applyFont="1" applyFill="1" applyBorder="1" applyAlignment="1">
      <alignment horizontal="right"/>
    </xf>
    <xf numFmtId="0" fontId="3" fillId="0" borderId="5" xfId="2" applyFont="1" applyFill="1" applyBorder="1" applyAlignment="1">
      <alignment horizontal="center"/>
    </xf>
    <xf numFmtId="0" fontId="3" fillId="0" borderId="6" xfId="2" applyFont="1" applyFill="1" applyBorder="1" applyAlignment="1">
      <alignment horizontal="center"/>
    </xf>
    <xf numFmtId="0" fontId="1" fillId="0" borderId="7" xfId="1" applyFont="1" applyFill="1" applyBorder="1" applyAlignment="1">
      <alignment horizontal="center"/>
    </xf>
    <xf numFmtId="0" fontId="5" fillId="0" borderId="0" xfId="0" applyFont="1"/>
    <xf numFmtId="0" fontId="5" fillId="0" borderId="8" xfId="0" applyFont="1" applyBorder="1"/>
    <xf numFmtId="0" fontId="5" fillId="0" borderId="9" xfId="0" applyFont="1" applyBorder="1" applyAlignment="1">
      <alignment horizontal="center"/>
    </xf>
    <xf numFmtId="0" fontId="5" fillId="0" borderId="0" xfId="0" applyFont="1" applyBorder="1" applyAlignment="1">
      <alignment horizontal="center"/>
    </xf>
    <xf numFmtId="164" fontId="5" fillId="0" borderId="0" xfId="0" applyNumberFormat="1" applyFont="1" applyAlignment="1"/>
    <xf numFmtId="3" fontId="5" fillId="0" borderId="0" xfId="0" applyNumberFormat="1" applyFont="1" applyAlignment="1"/>
    <xf numFmtId="3" fontId="5" fillId="0" borderId="8" xfId="0" applyNumberFormat="1" applyFont="1" applyBorder="1" applyAlignment="1"/>
    <xf numFmtId="0" fontId="5" fillId="0" borderId="0" xfId="0" applyFont="1" applyBorder="1" applyAlignment="1">
      <alignment horizontal="right"/>
    </xf>
    <xf numFmtId="0" fontId="5" fillId="0" borderId="8" xfId="0" applyFont="1" applyBorder="1" applyAlignment="1">
      <alignment horizontal="right"/>
    </xf>
    <xf numFmtId="3" fontId="6" fillId="0" borderId="0" xfId="0" applyNumberFormat="1" applyFont="1" applyFill="1" applyBorder="1" applyAlignment="1">
      <alignment vertical="center"/>
    </xf>
    <xf numFmtId="3" fontId="6" fillId="0" borderId="8" xfId="0" applyNumberFormat="1" applyFont="1" applyFill="1" applyBorder="1" applyAlignment="1">
      <alignment vertical="center"/>
    </xf>
    <xf numFmtId="0" fontId="7" fillId="0" borderId="0" xfId="0" applyFont="1"/>
    <xf numFmtId="0" fontId="8" fillId="0" borderId="0" xfId="0" applyFont="1"/>
    <xf numFmtId="0" fontId="7" fillId="0" borderId="8" xfId="0" applyFont="1" applyBorder="1"/>
    <xf numFmtId="0" fontId="7" fillId="0" borderId="0" xfId="0" applyFont="1" applyBorder="1"/>
    <xf numFmtId="0" fontId="7" fillId="0" borderId="0" xfId="0" applyFont="1" applyBorder="1" applyAlignment="1">
      <alignment horizontal="center"/>
    </xf>
    <xf numFmtId="0" fontId="7" fillId="0" borderId="0" xfId="0" applyFont="1" applyAlignment="1"/>
    <xf numFmtId="3" fontId="7" fillId="0" borderId="0" xfId="0" applyNumberFormat="1" applyFont="1" applyAlignment="1"/>
    <xf numFmtId="164" fontId="7" fillId="0" borderId="0" xfId="0" applyNumberFormat="1" applyFont="1" applyAlignment="1"/>
    <xf numFmtId="0" fontId="7" fillId="0" borderId="0" xfId="0" applyFont="1" applyAlignment="1">
      <alignment horizontal="left" indent="1"/>
    </xf>
    <xf numFmtId="165" fontId="7" fillId="0" borderId="0" xfId="0" applyNumberFormat="1" applyFont="1" applyAlignment="1"/>
    <xf numFmtId="0" fontId="7" fillId="0" borderId="8" xfId="0" applyFont="1" applyBorder="1" applyAlignment="1">
      <alignment horizontal="left" indent="1"/>
    </xf>
    <xf numFmtId="3" fontId="7" fillId="0" borderId="8" xfId="0" applyNumberFormat="1" applyFont="1" applyBorder="1" applyAlignment="1"/>
    <xf numFmtId="165" fontId="7" fillId="0" borderId="8" xfId="0" applyNumberFormat="1" applyFont="1" applyBorder="1" applyAlignment="1"/>
    <xf numFmtId="0" fontId="7" fillId="0" borderId="8" xfId="0" applyFont="1" applyBorder="1" applyAlignment="1"/>
    <xf numFmtId="0" fontId="7" fillId="0" borderId="0" xfId="0" applyFont="1" applyFill="1" applyBorder="1" applyAlignment="1">
      <alignment vertical="center"/>
    </xf>
    <xf numFmtId="0" fontId="10" fillId="0" borderId="0" xfId="0" applyFont="1"/>
    <xf numFmtId="0" fontId="11" fillId="0" borderId="0" xfId="0" applyNumberFormat="1" applyFont="1" applyFill="1" applyBorder="1" applyAlignment="1">
      <alignment horizontal="right"/>
    </xf>
    <xf numFmtId="0" fontId="11" fillId="0" borderId="13" xfId="0" applyNumberFormat="1" applyFont="1" applyFill="1" applyBorder="1" applyAlignment="1">
      <alignment horizontal="right"/>
    </xf>
    <xf numFmtId="0" fontId="11" fillId="0" borderId="0" xfId="0" applyFont="1" applyBorder="1" applyAlignment="1"/>
    <xf numFmtId="0" fontId="11" fillId="0" borderId="0" xfId="0" applyFont="1" applyAlignment="1"/>
    <xf numFmtId="0" fontId="0" fillId="0" borderId="9" xfId="0" applyBorder="1"/>
    <xf numFmtId="165" fontId="11" fillId="0" borderId="0" xfId="0" applyNumberFormat="1" applyFont="1" applyBorder="1" applyAlignment="1"/>
    <xf numFmtId="165" fontId="11" fillId="0" borderId="0" xfId="0" applyNumberFormat="1" applyFont="1" applyAlignment="1"/>
    <xf numFmtId="165" fontId="11" fillId="0" borderId="8" xfId="0" applyNumberFormat="1" applyFont="1" applyBorder="1" applyAlignment="1"/>
    <xf numFmtId="0" fontId="11" fillId="0" borderId="0" xfId="0" applyNumberFormat="1" applyFont="1" applyBorder="1" applyAlignment="1"/>
    <xf numFmtId="0" fontId="11" fillId="0" borderId="0" xfId="0" applyNumberFormat="1" applyFont="1" applyFill="1" applyBorder="1" applyAlignment="1"/>
    <xf numFmtId="5" fontId="11" fillId="0" borderId="0" xfId="0" applyNumberFormat="1" applyFont="1" applyBorder="1" applyAlignment="1" applyProtection="1">
      <protection locked="0"/>
    </xf>
    <xf numFmtId="3" fontId="11" fillId="0" borderId="0" xfId="0" applyNumberFormat="1" applyFont="1" applyBorder="1" applyAlignment="1"/>
    <xf numFmtId="0" fontId="11" fillId="0" borderId="8" xfId="0" applyNumberFormat="1" applyFont="1" applyBorder="1" applyAlignment="1"/>
    <xf numFmtId="0" fontId="7" fillId="0" borderId="0" xfId="0" applyFont="1" applyBorder="1" applyAlignment="1">
      <alignment horizontal="left" indent="1"/>
    </xf>
    <xf numFmtId="3" fontId="5" fillId="0" borderId="0" xfId="0" applyNumberFormat="1" applyFont="1" applyBorder="1" applyAlignment="1"/>
    <xf numFmtId="0" fontId="11" fillId="0" borderId="15" xfId="0" applyNumberFormat="1" applyFont="1" applyFill="1" applyBorder="1" applyAlignment="1">
      <alignment horizontal="right"/>
    </xf>
    <xf numFmtId="165" fontId="11" fillId="0" borderId="0" xfId="0" applyNumberFormat="1" applyFont="1" applyFill="1" applyBorder="1" applyAlignment="1"/>
    <xf numFmtId="165" fontId="11" fillId="0" borderId="0" xfId="0" applyNumberFormat="1" applyFont="1" applyFill="1" applyBorder="1" applyAlignment="1">
      <alignment horizontal="right"/>
    </xf>
    <xf numFmtId="165" fontId="11" fillId="0" borderId="0" xfId="0" applyNumberFormat="1" applyFont="1" applyBorder="1" applyAlignment="1">
      <alignment horizontal="right"/>
    </xf>
    <xf numFmtId="3" fontId="11" fillId="0" borderId="0" xfId="0" applyNumberFormat="1" applyFont="1" applyBorder="1" applyAlignment="1">
      <alignment horizontal="right"/>
    </xf>
    <xf numFmtId="0" fontId="11" fillId="0" borderId="17" xfId="0" applyNumberFormat="1" applyFont="1" applyBorder="1" applyAlignment="1">
      <alignment horizontal="right"/>
    </xf>
    <xf numFmtId="0" fontId="11" fillId="0" borderId="18" xfId="0" applyNumberFormat="1" applyFont="1" applyBorder="1" applyAlignment="1">
      <alignment horizontal="right"/>
    </xf>
    <xf numFmtId="0" fontId="11" fillId="0" borderId="0" xfId="0" applyNumberFormat="1" applyFont="1"/>
    <xf numFmtId="3" fontId="11" fillId="0" borderId="0" xfId="0" applyNumberFormat="1" applyFont="1"/>
    <xf numFmtId="165" fontId="11" fillId="0" borderId="0" xfId="0" applyNumberFormat="1" applyFont="1"/>
    <xf numFmtId="0" fontId="7" fillId="0" borderId="8" xfId="0" applyFont="1" applyBorder="1" applyAlignment="1">
      <alignment horizontal="right" wrapText="1"/>
    </xf>
    <xf numFmtId="0" fontId="7" fillId="0" borderId="10" xfId="0" applyFont="1" applyBorder="1" applyAlignment="1">
      <alignment horizontal="center"/>
    </xf>
    <xf numFmtId="0" fontId="7" fillId="0" borderId="0" xfId="0" applyFont="1" applyFill="1" applyBorder="1" applyAlignment="1">
      <alignment horizontal="left"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3" fillId="0" borderId="2" xfId="1" applyFont="1" applyFill="1" applyBorder="1" applyAlignment="1">
      <alignment horizontal="center" vertical="center"/>
    </xf>
    <xf numFmtId="0" fontId="3" fillId="0" borderId="2" xfId="2" applyFont="1" applyFill="1" applyBorder="1" applyAlignment="1">
      <alignment horizontal="center" vertical="center"/>
    </xf>
    <xf numFmtId="0" fontId="11" fillId="0" borderId="14" xfId="0" applyNumberFormat="1" applyFont="1" applyBorder="1" applyAlignment="1">
      <alignment horizontal="center"/>
    </xf>
    <xf numFmtId="0" fontId="11" fillId="0" borderId="10" xfId="0" quotePrefix="1" applyNumberFormat="1" applyFont="1" applyBorder="1" applyAlignment="1">
      <alignment horizontal="center"/>
    </xf>
    <xf numFmtId="0" fontId="11" fillId="0" borderId="10" xfId="0" applyNumberFormat="1" applyFont="1" applyBorder="1" applyAlignment="1">
      <alignment horizontal="center"/>
    </xf>
    <xf numFmtId="0" fontId="11" fillId="0" borderId="0" xfId="0" applyNumberFormat="1" applyFont="1" applyBorder="1" applyAlignment="1">
      <alignment horizontal="left" wrapText="1"/>
    </xf>
    <xf numFmtId="0" fontId="11" fillId="0" borderId="14" xfId="0" applyNumberFormat="1" applyFont="1" applyBorder="1" applyAlignment="1"/>
    <xf numFmtId="0" fontId="11" fillId="0" borderId="19" xfId="0" applyNumberFormat="1" applyFont="1" applyBorder="1" applyAlignment="1">
      <alignment horizontal="center"/>
    </xf>
    <xf numFmtId="0" fontId="11" fillId="0" borderId="14" xfId="0" applyNumberFormat="1" applyFont="1" applyFill="1" applyBorder="1" applyAlignment="1">
      <alignment horizontal="center"/>
    </xf>
    <xf numFmtId="0" fontId="11" fillId="0" borderId="16" xfId="0" applyNumberFormat="1" applyFont="1" applyFill="1" applyBorder="1" applyAlignment="1">
      <alignment horizontal="center"/>
    </xf>
  </cellXfs>
  <cellStyles count="3">
    <cellStyle name="Normal" xfId="0" builtinId="0"/>
    <cellStyle name="Normal_Sheet1" xfId="1"/>
    <cellStyle name="Normal_Sheet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0"/>
  <sheetViews>
    <sheetView tabSelected="1" zoomScaleNormal="100" workbookViewId="0"/>
  </sheetViews>
  <sheetFormatPr defaultColWidth="16.28515625" defaultRowHeight="15" x14ac:dyDescent="0.25"/>
  <cols>
    <col min="1" max="1" width="25.28515625" customWidth="1"/>
    <col min="2" max="3" width="17.7109375" customWidth="1"/>
    <col min="4" max="4" width="2.7109375" customWidth="1"/>
    <col min="5" max="6" width="17.7109375" customWidth="1"/>
    <col min="7" max="7" width="2.7109375" customWidth="1"/>
    <col min="8" max="9" width="17.7109375" customWidth="1"/>
    <col min="10" max="10" width="2.7109375" customWidth="1"/>
    <col min="11" max="12" width="16.28515625" customWidth="1"/>
    <col min="13" max="13" width="2.7109375" customWidth="1"/>
    <col min="14" max="15" width="16.28515625" customWidth="1"/>
    <col min="16" max="16" width="2.7109375" customWidth="1"/>
  </cols>
  <sheetData>
    <row r="1" spans="1:15" ht="23.25" x14ac:dyDescent="0.3">
      <c r="A1" s="41" t="s">
        <v>49</v>
      </c>
      <c r="B1" s="27"/>
      <c r="C1" s="27"/>
      <c r="D1" s="27"/>
      <c r="E1" s="27"/>
      <c r="F1" s="27"/>
      <c r="G1" s="27"/>
      <c r="H1" s="27"/>
      <c r="I1" s="27"/>
      <c r="J1" s="27"/>
      <c r="K1" s="26"/>
      <c r="L1" s="26"/>
      <c r="M1" s="15"/>
      <c r="N1" s="15"/>
      <c r="O1" s="15"/>
    </row>
    <row r="2" spans="1:15" ht="20.25" x14ac:dyDescent="0.3">
      <c r="A2" s="41" t="s">
        <v>90</v>
      </c>
      <c r="B2" s="27"/>
      <c r="C2" s="27"/>
      <c r="D2" s="27"/>
      <c r="E2" s="27"/>
      <c r="F2" s="27"/>
      <c r="G2" s="27"/>
      <c r="H2" s="27"/>
      <c r="I2" s="27"/>
      <c r="J2" s="27"/>
      <c r="K2" s="26"/>
      <c r="L2" s="26"/>
      <c r="M2" s="15"/>
      <c r="N2" s="15"/>
      <c r="O2" s="15"/>
    </row>
    <row r="3" spans="1:15" ht="15.75" x14ac:dyDescent="0.25">
      <c r="A3" s="28"/>
      <c r="B3" s="28"/>
      <c r="C3" s="28"/>
      <c r="D3" s="28"/>
      <c r="E3" s="28"/>
      <c r="F3" s="28"/>
      <c r="G3" s="28"/>
      <c r="H3" s="28"/>
      <c r="I3" s="28"/>
      <c r="J3" s="28"/>
      <c r="K3" s="28"/>
      <c r="L3" s="28"/>
      <c r="M3" s="16"/>
      <c r="N3" s="16"/>
      <c r="O3" s="16"/>
    </row>
    <row r="4" spans="1:15" ht="15.75" x14ac:dyDescent="0.25">
      <c r="A4" s="26"/>
      <c r="B4" s="68" t="s">
        <v>34</v>
      </c>
      <c r="C4" s="68"/>
      <c r="D4" s="26"/>
      <c r="E4" s="68" t="s">
        <v>28</v>
      </c>
      <c r="F4" s="68"/>
      <c r="G4" s="26"/>
      <c r="H4" s="68" t="s">
        <v>27</v>
      </c>
      <c r="I4" s="68"/>
      <c r="J4" s="26"/>
      <c r="K4" s="68" t="s">
        <v>26</v>
      </c>
      <c r="L4" s="68"/>
      <c r="M4" s="17"/>
      <c r="N4" s="68" t="s">
        <v>39</v>
      </c>
      <c r="O4" s="68"/>
    </row>
    <row r="5" spans="1:15" ht="29.25" x14ac:dyDescent="0.25">
      <c r="A5" s="28"/>
      <c r="B5" s="67" t="s">
        <v>86</v>
      </c>
      <c r="C5" s="67" t="s">
        <v>87</v>
      </c>
      <c r="D5" s="28"/>
      <c r="E5" s="67" t="s">
        <v>86</v>
      </c>
      <c r="F5" s="67" t="s">
        <v>87</v>
      </c>
      <c r="G5" s="28"/>
      <c r="H5" s="67" t="s">
        <v>86</v>
      </c>
      <c r="I5" s="67" t="s">
        <v>87</v>
      </c>
      <c r="J5" s="28"/>
      <c r="K5" s="67" t="s">
        <v>86</v>
      </c>
      <c r="L5" s="67" t="s">
        <v>87</v>
      </c>
      <c r="M5" s="23"/>
      <c r="N5" s="67" t="s">
        <v>86</v>
      </c>
      <c r="O5" s="67" t="s">
        <v>87</v>
      </c>
    </row>
    <row r="6" spans="1:15" ht="15.75" x14ac:dyDescent="0.25">
      <c r="A6" s="29"/>
      <c r="B6" s="30"/>
      <c r="C6" s="30"/>
      <c r="D6" s="29"/>
      <c r="E6" s="30"/>
      <c r="F6" s="30"/>
      <c r="G6" s="29"/>
      <c r="H6" s="30"/>
      <c r="I6" s="30"/>
      <c r="J6" s="29"/>
      <c r="K6" s="30"/>
      <c r="L6" s="30"/>
      <c r="M6" s="18"/>
    </row>
    <row r="7" spans="1:15" ht="15.75" x14ac:dyDescent="0.25">
      <c r="A7" s="31" t="s">
        <v>29</v>
      </c>
      <c r="B7" s="32">
        <f>SUM(B8:B12)</f>
        <v>245</v>
      </c>
      <c r="C7" s="33">
        <f>SUM(C8:C12)</f>
        <v>1184</v>
      </c>
      <c r="D7" s="31"/>
      <c r="E7" s="32">
        <f>SUM(E8:E12)</f>
        <v>258</v>
      </c>
      <c r="F7" s="33">
        <f>SUM(F8:F12)</f>
        <v>1268</v>
      </c>
      <c r="G7" s="31"/>
      <c r="H7" s="32">
        <f>SUM(H8:H12)</f>
        <v>286</v>
      </c>
      <c r="I7" s="33">
        <f>SUM(I8:I12)</f>
        <v>1767</v>
      </c>
      <c r="J7" s="31"/>
      <c r="K7" s="32">
        <f>SUM(K8:K12)</f>
        <v>335</v>
      </c>
      <c r="L7" s="33">
        <f>SUM(L8:L12)</f>
        <v>1834</v>
      </c>
      <c r="M7" s="19"/>
      <c r="N7" s="32">
        <f>SUM(N8:N12)</f>
        <v>227</v>
      </c>
      <c r="O7" s="33">
        <f>SUM(O8:O12)</f>
        <v>1133</v>
      </c>
    </row>
    <row r="8" spans="1:15" ht="15.75" x14ac:dyDescent="0.25">
      <c r="A8" s="34" t="s">
        <v>30</v>
      </c>
      <c r="B8" s="32">
        <v>62</v>
      </c>
      <c r="C8" s="35">
        <v>614</v>
      </c>
      <c r="D8" s="31"/>
      <c r="E8" s="32">
        <f>AM40</f>
        <v>104</v>
      </c>
      <c r="F8" s="35">
        <f>AM30</f>
        <v>607</v>
      </c>
      <c r="G8" s="31"/>
      <c r="H8" s="32">
        <f>AL40</f>
        <v>96</v>
      </c>
      <c r="I8" s="35">
        <f>AL30</f>
        <v>1142</v>
      </c>
      <c r="J8" s="31"/>
      <c r="K8" s="32">
        <f>AK40</f>
        <v>121</v>
      </c>
      <c r="L8" s="35">
        <f>AK30</f>
        <v>848</v>
      </c>
      <c r="M8" s="20"/>
      <c r="N8" s="24">
        <v>88</v>
      </c>
      <c r="O8" s="24">
        <v>519</v>
      </c>
    </row>
    <row r="9" spans="1:15" ht="17.25" x14ac:dyDescent="0.25">
      <c r="A9" s="34" t="s">
        <v>40</v>
      </c>
      <c r="B9" s="32">
        <v>109</v>
      </c>
      <c r="C9" s="35">
        <v>421</v>
      </c>
      <c r="D9" s="31"/>
      <c r="E9" s="32">
        <f>AM41</f>
        <v>92</v>
      </c>
      <c r="F9" s="35">
        <f>AM31+AM50</f>
        <v>515</v>
      </c>
      <c r="G9" s="31"/>
      <c r="H9" s="32">
        <f>AL41</f>
        <v>112</v>
      </c>
      <c r="I9" s="35">
        <f>AL31+AL50</f>
        <v>444</v>
      </c>
      <c r="J9" s="31"/>
      <c r="K9" s="32">
        <f>AK41</f>
        <v>140</v>
      </c>
      <c r="L9" s="35">
        <f>AK31+AK50</f>
        <v>808</v>
      </c>
      <c r="M9" s="20"/>
      <c r="N9" s="24">
        <v>83</v>
      </c>
      <c r="O9" s="24">
        <v>388</v>
      </c>
    </row>
    <row r="10" spans="1:15" ht="15.75" x14ac:dyDescent="0.25">
      <c r="A10" s="34" t="s">
        <v>31</v>
      </c>
      <c r="B10" s="32">
        <v>6</v>
      </c>
      <c r="C10" s="35">
        <v>47</v>
      </c>
      <c r="D10" s="31"/>
      <c r="E10" s="32">
        <f>AM42</f>
        <v>10</v>
      </c>
      <c r="F10" s="35">
        <f>AM32</f>
        <v>44</v>
      </c>
      <c r="G10" s="31"/>
      <c r="H10" s="32">
        <f>AL42</f>
        <v>10</v>
      </c>
      <c r="I10" s="35">
        <f>AL32</f>
        <v>65</v>
      </c>
      <c r="J10" s="31"/>
      <c r="K10" s="32">
        <f>AK42</f>
        <v>8</v>
      </c>
      <c r="L10" s="35">
        <f>AK32</f>
        <v>64</v>
      </c>
      <c r="M10" s="20"/>
      <c r="N10" s="24">
        <v>10</v>
      </c>
      <c r="O10" s="24">
        <v>139</v>
      </c>
    </row>
    <row r="11" spans="1:15" ht="15.75" x14ac:dyDescent="0.25">
      <c r="A11" s="34" t="s">
        <v>32</v>
      </c>
      <c r="B11" s="32">
        <v>52</v>
      </c>
      <c r="C11" s="35">
        <v>84</v>
      </c>
      <c r="D11" s="31"/>
      <c r="E11" s="32">
        <f>AM43</f>
        <v>43</v>
      </c>
      <c r="F11" s="35">
        <f>AM33</f>
        <v>88</v>
      </c>
      <c r="G11" s="31"/>
      <c r="H11" s="32">
        <f>AL43</f>
        <v>60</v>
      </c>
      <c r="I11" s="35">
        <f>AL33</f>
        <v>105</v>
      </c>
      <c r="J11" s="31"/>
      <c r="K11" s="32">
        <f>AK43</f>
        <v>59</v>
      </c>
      <c r="L11" s="35">
        <f>AK33</f>
        <v>109</v>
      </c>
      <c r="M11" s="20"/>
      <c r="N11" s="24">
        <v>40</v>
      </c>
      <c r="O11" s="24">
        <v>83</v>
      </c>
    </row>
    <row r="12" spans="1:15" ht="17.25" x14ac:dyDescent="0.25">
      <c r="A12" s="36" t="s">
        <v>41</v>
      </c>
      <c r="B12" s="37">
        <v>16</v>
      </c>
      <c r="C12" s="38">
        <v>18</v>
      </c>
      <c r="D12" s="39"/>
      <c r="E12" s="37">
        <f>AM44</f>
        <v>9</v>
      </c>
      <c r="F12" s="38">
        <f>AM34</f>
        <v>14</v>
      </c>
      <c r="G12" s="39"/>
      <c r="H12" s="37">
        <f>AL44</f>
        <v>8</v>
      </c>
      <c r="I12" s="38">
        <f>AL34</f>
        <v>11</v>
      </c>
      <c r="J12" s="39"/>
      <c r="K12" s="37">
        <f>AK44</f>
        <v>7</v>
      </c>
      <c r="L12" s="38">
        <f>AK34</f>
        <v>5</v>
      </c>
      <c r="M12" s="21"/>
      <c r="N12" s="25">
        <v>6</v>
      </c>
      <c r="O12" s="25">
        <v>4</v>
      </c>
    </row>
    <row r="13" spans="1:15" x14ac:dyDescent="0.25">
      <c r="A13" s="26"/>
      <c r="B13" s="26"/>
      <c r="C13" s="26"/>
      <c r="D13" s="26"/>
      <c r="E13" s="26"/>
      <c r="F13" s="26"/>
      <c r="G13" s="26"/>
      <c r="H13" s="26"/>
      <c r="I13" s="26"/>
      <c r="J13" s="26"/>
      <c r="K13" s="26"/>
      <c r="L13" s="26"/>
    </row>
    <row r="14" spans="1:15" ht="34.5" customHeight="1" x14ac:dyDescent="0.25">
      <c r="A14" s="69" t="s">
        <v>42</v>
      </c>
      <c r="B14" s="69"/>
      <c r="C14" s="69"/>
      <c r="D14" s="69"/>
      <c r="E14" s="69"/>
      <c r="F14" s="69"/>
      <c r="G14" s="69"/>
      <c r="H14" s="69"/>
      <c r="I14" s="69"/>
      <c r="J14" s="69"/>
      <c r="K14" s="69"/>
      <c r="L14" s="69"/>
      <c r="M14" s="69"/>
      <c r="N14" s="69"/>
      <c r="O14" s="69"/>
    </row>
    <row r="15" spans="1:15" x14ac:dyDescent="0.25">
      <c r="A15" s="26"/>
      <c r="B15" s="26"/>
      <c r="C15" s="26"/>
      <c r="D15" s="26"/>
      <c r="E15" s="26"/>
      <c r="F15" s="26"/>
      <c r="G15" s="26"/>
      <c r="H15" s="26"/>
      <c r="I15" s="26"/>
      <c r="J15" s="26"/>
      <c r="K15" s="26"/>
      <c r="L15" s="26"/>
    </row>
    <row r="16" spans="1:15" x14ac:dyDescent="0.25">
      <c r="A16" s="40" t="s">
        <v>35</v>
      </c>
      <c r="B16" s="40"/>
      <c r="C16" s="40"/>
      <c r="D16" s="40"/>
      <c r="E16" s="40"/>
      <c r="F16" s="40"/>
      <c r="G16" s="40"/>
      <c r="H16" s="40"/>
      <c r="I16" s="40"/>
      <c r="J16" s="40"/>
      <c r="K16" s="26"/>
      <c r="L16" s="26"/>
    </row>
    <row r="17" spans="1:39" x14ac:dyDescent="0.25">
      <c r="A17" s="40" t="s">
        <v>36</v>
      </c>
      <c r="B17" s="40"/>
      <c r="C17" s="40"/>
      <c r="D17" s="40"/>
      <c r="E17" s="40"/>
      <c r="F17" s="40"/>
      <c r="G17" s="40"/>
      <c r="H17" s="40"/>
      <c r="I17" s="40"/>
      <c r="J17" s="40"/>
      <c r="K17" s="26"/>
      <c r="L17" s="26"/>
    </row>
    <row r="18" spans="1:39" x14ac:dyDescent="0.25">
      <c r="A18" s="40" t="s">
        <v>37</v>
      </c>
      <c r="B18" s="40"/>
      <c r="C18" s="40"/>
      <c r="D18" s="40"/>
      <c r="E18" s="40"/>
      <c r="F18" s="40"/>
      <c r="G18" s="40"/>
      <c r="H18" s="40"/>
      <c r="I18" s="40"/>
      <c r="J18" s="40"/>
      <c r="K18" s="26"/>
      <c r="L18" s="26"/>
    </row>
    <row r="19" spans="1:39" x14ac:dyDescent="0.25">
      <c r="A19" s="26"/>
      <c r="B19" s="26"/>
      <c r="C19" s="26"/>
      <c r="D19" s="26"/>
      <c r="E19" s="26"/>
      <c r="F19" s="26"/>
      <c r="G19" s="26"/>
      <c r="H19" s="26"/>
      <c r="I19" s="26"/>
      <c r="J19" s="26"/>
      <c r="K19" s="26"/>
      <c r="L19" s="26"/>
    </row>
    <row r="20" spans="1:39" x14ac:dyDescent="0.25">
      <c r="A20" s="40" t="s">
        <v>85</v>
      </c>
      <c r="B20" s="40"/>
      <c r="C20" s="40"/>
      <c r="D20" s="40"/>
      <c r="E20" s="40"/>
      <c r="F20" s="40"/>
      <c r="G20" s="40"/>
      <c r="H20" s="40"/>
      <c r="I20" s="40"/>
      <c r="J20" s="40"/>
      <c r="K20" s="26"/>
      <c r="L20" s="26"/>
    </row>
    <row r="21" spans="1:39" x14ac:dyDescent="0.25">
      <c r="A21" s="40" t="s">
        <v>38</v>
      </c>
      <c r="B21" s="40"/>
      <c r="C21" s="40"/>
      <c r="D21" s="40"/>
      <c r="E21" s="40"/>
      <c r="F21" s="40"/>
      <c r="G21" s="40"/>
      <c r="H21" s="40"/>
      <c r="I21" s="40"/>
      <c r="J21" s="40"/>
      <c r="K21" s="26"/>
      <c r="L21" s="26"/>
    </row>
    <row r="22" spans="1:39" x14ac:dyDescent="0.25">
      <c r="A22" s="26"/>
      <c r="B22" s="26"/>
      <c r="C22" s="26"/>
      <c r="D22" s="26"/>
      <c r="E22" s="26"/>
      <c r="F22" s="26"/>
      <c r="G22" s="26"/>
      <c r="H22" s="26"/>
      <c r="I22" s="26"/>
      <c r="J22" s="26"/>
      <c r="K22" s="26"/>
      <c r="L22" s="26"/>
    </row>
    <row r="23" spans="1:39" x14ac:dyDescent="0.25">
      <c r="A23" s="26"/>
      <c r="B23" s="26"/>
      <c r="C23" s="26"/>
      <c r="D23" s="26"/>
      <c r="E23" s="26"/>
      <c r="F23" s="26"/>
      <c r="G23" s="26"/>
      <c r="H23" s="26"/>
      <c r="I23" s="26"/>
      <c r="J23" s="26"/>
      <c r="K23" s="26"/>
      <c r="L23" s="26"/>
      <c r="AF23" t="s">
        <v>33</v>
      </c>
    </row>
    <row r="26" spans="1:39" x14ac:dyDescent="0.25">
      <c r="AF26" t="s">
        <v>19</v>
      </c>
    </row>
    <row r="27" spans="1:39" x14ac:dyDescent="0.25">
      <c r="AF27" s="73" t="s">
        <v>21</v>
      </c>
      <c r="AG27" s="70" t="s">
        <v>25</v>
      </c>
      <c r="AH27" s="70"/>
      <c r="AI27" s="70"/>
      <c r="AJ27" s="70"/>
      <c r="AK27" s="70"/>
      <c r="AL27" s="70"/>
      <c r="AM27" s="71"/>
    </row>
    <row r="28" spans="1:39" x14ac:dyDescent="0.25">
      <c r="AF28" s="73"/>
      <c r="AG28" s="14" t="s">
        <v>0</v>
      </c>
      <c r="AH28" s="8" t="s">
        <v>1</v>
      </c>
      <c r="AI28" s="8" t="s">
        <v>2</v>
      </c>
      <c r="AJ28" s="8" t="s">
        <v>3</v>
      </c>
      <c r="AK28" s="8" t="s">
        <v>4</v>
      </c>
      <c r="AL28" s="8" t="s">
        <v>5</v>
      </c>
      <c r="AM28" s="8" t="s">
        <v>6</v>
      </c>
    </row>
    <row r="29" spans="1:39" x14ac:dyDescent="0.25">
      <c r="AF29" s="9" t="s">
        <v>17</v>
      </c>
      <c r="AG29" s="10">
        <f t="shared" ref="AG29:AM29" si="0">SUM(AG30:AG34)</f>
        <v>1364</v>
      </c>
      <c r="AH29" s="10">
        <f t="shared" si="0"/>
        <v>1760</v>
      </c>
      <c r="AI29" s="10">
        <f t="shared" si="0"/>
        <v>1078</v>
      </c>
      <c r="AJ29" s="10">
        <f t="shared" si="0"/>
        <v>1079</v>
      </c>
      <c r="AK29" s="10">
        <f t="shared" si="0"/>
        <v>1690</v>
      </c>
      <c r="AL29" s="10">
        <f t="shared" si="0"/>
        <v>1654</v>
      </c>
      <c r="AM29" s="10">
        <f t="shared" si="0"/>
        <v>1194</v>
      </c>
    </row>
    <row r="30" spans="1:39" x14ac:dyDescent="0.25">
      <c r="AF30" s="9" t="s">
        <v>12</v>
      </c>
      <c r="AG30" s="11">
        <v>615</v>
      </c>
      <c r="AH30" s="11">
        <v>799</v>
      </c>
      <c r="AI30" s="11">
        <v>491</v>
      </c>
      <c r="AJ30" s="11">
        <v>519</v>
      </c>
      <c r="AK30" s="11">
        <v>848</v>
      </c>
      <c r="AL30" s="11">
        <v>1142</v>
      </c>
      <c r="AM30" s="11">
        <v>607</v>
      </c>
    </row>
    <row r="31" spans="1:39" x14ac:dyDescent="0.25">
      <c r="AF31" s="9" t="s">
        <v>13</v>
      </c>
      <c r="AG31" s="11">
        <v>449</v>
      </c>
      <c r="AH31" s="11">
        <v>627</v>
      </c>
      <c r="AI31" s="11">
        <v>457</v>
      </c>
      <c r="AJ31" s="11">
        <v>334</v>
      </c>
      <c r="AK31" s="11">
        <v>664</v>
      </c>
      <c r="AL31" s="11">
        <v>331</v>
      </c>
      <c r="AM31" s="11">
        <v>441</v>
      </c>
    </row>
    <row r="32" spans="1:39" x14ac:dyDescent="0.25">
      <c r="AF32" s="9" t="s">
        <v>14</v>
      </c>
      <c r="AG32" s="11">
        <v>127</v>
      </c>
      <c r="AH32" s="11">
        <v>222</v>
      </c>
      <c r="AI32" s="11">
        <v>44</v>
      </c>
      <c r="AJ32" s="11">
        <v>139</v>
      </c>
      <c r="AK32" s="11">
        <v>64</v>
      </c>
      <c r="AL32" s="11">
        <v>65</v>
      </c>
      <c r="AM32" s="11">
        <v>44</v>
      </c>
    </row>
    <row r="33" spans="32:39" x14ac:dyDescent="0.25">
      <c r="AF33" s="9" t="s">
        <v>15</v>
      </c>
      <c r="AG33" s="11">
        <v>162</v>
      </c>
      <c r="AH33" s="11">
        <v>92</v>
      </c>
      <c r="AI33" s="11">
        <v>78</v>
      </c>
      <c r="AJ33" s="11">
        <v>83</v>
      </c>
      <c r="AK33" s="11">
        <v>109</v>
      </c>
      <c r="AL33" s="11">
        <v>105</v>
      </c>
      <c r="AM33" s="11">
        <v>88</v>
      </c>
    </row>
    <row r="34" spans="32:39" x14ac:dyDescent="0.25">
      <c r="AF34" s="9" t="s">
        <v>16</v>
      </c>
      <c r="AG34" s="11">
        <v>11</v>
      </c>
      <c r="AH34" s="11">
        <v>20</v>
      </c>
      <c r="AI34" s="11">
        <v>8</v>
      </c>
      <c r="AJ34" s="11">
        <v>4</v>
      </c>
      <c r="AK34" s="11">
        <v>5</v>
      </c>
      <c r="AL34" s="11">
        <v>11</v>
      </c>
      <c r="AM34" s="11">
        <v>14</v>
      </c>
    </row>
    <row r="36" spans="32:39" x14ac:dyDescent="0.25">
      <c r="AF36" s="1" t="s">
        <v>18</v>
      </c>
    </row>
    <row r="37" spans="32:39" x14ac:dyDescent="0.25">
      <c r="AF37" s="74" t="s">
        <v>21</v>
      </c>
      <c r="AG37" s="70" t="s">
        <v>25</v>
      </c>
      <c r="AH37" s="70"/>
      <c r="AI37" s="70"/>
      <c r="AJ37" s="70"/>
      <c r="AK37" s="70"/>
      <c r="AL37" s="70"/>
      <c r="AM37" s="71"/>
    </row>
    <row r="38" spans="32:39" x14ac:dyDescent="0.25">
      <c r="AF38" s="74"/>
      <c r="AG38" s="13" t="s">
        <v>0</v>
      </c>
      <c r="AH38" s="5" t="s">
        <v>1</v>
      </c>
      <c r="AI38" s="5" t="s">
        <v>2</v>
      </c>
      <c r="AJ38" s="5" t="s">
        <v>3</v>
      </c>
      <c r="AK38" s="5" t="s">
        <v>4</v>
      </c>
      <c r="AL38" s="5" t="s">
        <v>5</v>
      </c>
      <c r="AM38" s="5" t="s">
        <v>6</v>
      </c>
    </row>
    <row r="39" spans="32:39" x14ac:dyDescent="0.25">
      <c r="AF39" s="6" t="s">
        <v>17</v>
      </c>
      <c r="AG39" s="7">
        <f t="shared" ref="AG39:AM39" si="1">SUM(AG40:AG44)</f>
        <v>249</v>
      </c>
      <c r="AH39" s="7">
        <f t="shared" si="1"/>
        <v>303</v>
      </c>
      <c r="AI39" s="7">
        <f t="shared" si="1"/>
        <v>300</v>
      </c>
      <c r="AJ39" s="7">
        <f t="shared" si="1"/>
        <v>227</v>
      </c>
      <c r="AK39" s="7">
        <f t="shared" si="1"/>
        <v>335</v>
      </c>
      <c r="AL39" s="7">
        <f t="shared" si="1"/>
        <v>286</v>
      </c>
      <c r="AM39" s="7">
        <f t="shared" si="1"/>
        <v>258</v>
      </c>
    </row>
    <row r="40" spans="32:39" ht="30" x14ac:dyDescent="0.25">
      <c r="AF40" s="6" t="s">
        <v>7</v>
      </c>
      <c r="AG40" s="3">
        <v>83</v>
      </c>
      <c r="AH40" s="3">
        <v>94</v>
      </c>
      <c r="AI40" s="3">
        <v>92</v>
      </c>
      <c r="AJ40" s="3">
        <v>88</v>
      </c>
      <c r="AK40" s="3">
        <v>121</v>
      </c>
      <c r="AL40" s="3">
        <v>96</v>
      </c>
      <c r="AM40" s="3">
        <v>104</v>
      </c>
    </row>
    <row r="41" spans="32:39" ht="75" x14ac:dyDescent="0.25">
      <c r="AF41" s="6" t="s">
        <v>8</v>
      </c>
      <c r="AG41" s="3">
        <v>96</v>
      </c>
      <c r="AH41" s="3">
        <v>133</v>
      </c>
      <c r="AI41" s="3">
        <v>144</v>
      </c>
      <c r="AJ41" s="3">
        <v>83</v>
      </c>
      <c r="AK41" s="3">
        <v>140</v>
      </c>
      <c r="AL41" s="3">
        <v>112</v>
      </c>
      <c r="AM41" s="3">
        <v>92</v>
      </c>
    </row>
    <row r="42" spans="32:39" ht="75" x14ac:dyDescent="0.25">
      <c r="AF42" s="6" t="s">
        <v>9</v>
      </c>
      <c r="AG42" s="3">
        <v>12</v>
      </c>
      <c r="AH42" s="3">
        <v>22</v>
      </c>
      <c r="AI42" s="3">
        <v>13</v>
      </c>
      <c r="AJ42" s="3">
        <v>10</v>
      </c>
      <c r="AK42" s="3">
        <v>8</v>
      </c>
      <c r="AL42" s="3">
        <v>10</v>
      </c>
      <c r="AM42" s="3">
        <v>10</v>
      </c>
    </row>
    <row r="43" spans="32:39" ht="45" x14ac:dyDescent="0.25">
      <c r="AF43" s="6" t="s">
        <v>10</v>
      </c>
      <c r="AG43" s="3">
        <v>53</v>
      </c>
      <c r="AH43" s="3">
        <v>47</v>
      </c>
      <c r="AI43" s="3">
        <v>45</v>
      </c>
      <c r="AJ43" s="3">
        <v>40</v>
      </c>
      <c r="AK43" s="3">
        <v>59</v>
      </c>
      <c r="AL43" s="3">
        <v>60</v>
      </c>
      <c r="AM43" s="3">
        <v>43</v>
      </c>
    </row>
    <row r="44" spans="32:39" x14ac:dyDescent="0.25">
      <c r="AF44" s="6" t="s">
        <v>11</v>
      </c>
      <c r="AG44" s="3">
        <v>5</v>
      </c>
      <c r="AH44" s="3">
        <v>7</v>
      </c>
      <c r="AI44" s="3">
        <v>6</v>
      </c>
      <c r="AJ44" s="3">
        <v>6</v>
      </c>
      <c r="AK44" s="3">
        <v>7</v>
      </c>
      <c r="AL44" s="3">
        <v>8</v>
      </c>
      <c r="AM44" s="3">
        <v>9</v>
      </c>
    </row>
    <row r="46" spans="32:39" x14ac:dyDescent="0.25">
      <c r="AF46" t="s">
        <v>20</v>
      </c>
    </row>
    <row r="47" spans="32:39" x14ac:dyDescent="0.25">
      <c r="AF47" s="74" t="s">
        <v>22</v>
      </c>
      <c r="AG47" s="72" t="s">
        <v>25</v>
      </c>
      <c r="AH47" s="70"/>
      <c r="AI47" s="70"/>
      <c r="AJ47" s="70"/>
      <c r="AK47" s="70"/>
      <c r="AL47" s="70"/>
      <c r="AM47" s="71"/>
    </row>
    <row r="48" spans="32:39" x14ac:dyDescent="0.25">
      <c r="AF48" s="74"/>
      <c r="AG48" s="3">
        <v>2008</v>
      </c>
      <c r="AH48" s="3">
        <v>2009</v>
      </c>
      <c r="AI48" s="3">
        <v>2010</v>
      </c>
      <c r="AJ48" s="3">
        <v>2011</v>
      </c>
      <c r="AK48" s="3">
        <v>2012</v>
      </c>
      <c r="AL48" s="3">
        <v>2013</v>
      </c>
      <c r="AM48" s="3">
        <v>2014</v>
      </c>
    </row>
    <row r="49" spans="32:39" x14ac:dyDescent="0.25">
      <c r="AF49" s="12" t="s">
        <v>23</v>
      </c>
      <c r="AG49" s="3">
        <v>137</v>
      </c>
      <c r="AH49" s="3">
        <v>126</v>
      </c>
      <c r="AI49" s="3">
        <v>42</v>
      </c>
      <c r="AJ49" s="3">
        <v>106</v>
      </c>
      <c r="AK49" s="3">
        <v>188</v>
      </c>
      <c r="AL49" s="3">
        <v>193</v>
      </c>
      <c r="AM49" s="3">
        <v>95</v>
      </c>
    </row>
    <row r="50" spans="32:39" x14ac:dyDescent="0.25">
      <c r="AF50" s="2" t="s">
        <v>24</v>
      </c>
      <c r="AG50" s="4">
        <v>67</v>
      </c>
      <c r="AH50" s="4">
        <v>85</v>
      </c>
      <c r="AI50" s="4">
        <v>21</v>
      </c>
      <c r="AJ50" s="4">
        <v>54</v>
      </c>
      <c r="AK50" s="4">
        <v>144</v>
      </c>
      <c r="AL50" s="4">
        <v>113</v>
      </c>
      <c r="AM50" s="4">
        <v>74</v>
      </c>
    </row>
  </sheetData>
  <mergeCells count="12">
    <mergeCell ref="N4:O4"/>
    <mergeCell ref="A14:O14"/>
    <mergeCell ref="AG37:AM37"/>
    <mergeCell ref="AG47:AM47"/>
    <mergeCell ref="AF27:AF28"/>
    <mergeCell ref="AF37:AF38"/>
    <mergeCell ref="AF47:AF48"/>
    <mergeCell ref="K4:L4"/>
    <mergeCell ref="H4:I4"/>
    <mergeCell ref="E4:F4"/>
    <mergeCell ref="AG27:AM27"/>
    <mergeCell ref="B4:C4"/>
  </mergeCells>
  <pageMargins left="0.7" right="0.7" top="0.75" bottom="0.75" header="0.3" footer="0.3"/>
  <pageSetup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workbookViewId="0">
      <selection activeCell="A3" sqref="A3"/>
    </sheetView>
  </sheetViews>
  <sheetFormatPr defaultRowHeight="15" x14ac:dyDescent="0.25"/>
  <cols>
    <col min="1" max="1" width="25.7109375" customWidth="1"/>
    <col min="2" max="3" width="17.7109375" customWidth="1"/>
    <col min="4" max="4" width="1.7109375" customWidth="1"/>
    <col min="5" max="6" width="17.7109375" customWidth="1"/>
    <col min="7" max="7" width="1.7109375" customWidth="1"/>
    <col min="8" max="9" width="17.7109375" customWidth="1"/>
    <col min="10" max="10" width="1.7109375" customWidth="1"/>
    <col min="11" max="12" width="17.7109375" customWidth="1"/>
    <col min="13" max="13" width="1.7109375" customWidth="1"/>
    <col min="14" max="15" width="17.7109375" customWidth="1"/>
    <col min="16" max="16" width="1.7109375" customWidth="1"/>
    <col min="17" max="256" width="17.7109375" customWidth="1"/>
  </cols>
  <sheetData>
    <row r="1" spans="1:18" ht="23.25" x14ac:dyDescent="0.3">
      <c r="A1" s="41" t="s">
        <v>49</v>
      </c>
    </row>
    <row r="2" spans="1:18" ht="20.25" x14ac:dyDescent="0.3">
      <c r="A2" s="41" t="s">
        <v>88</v>
      </c>
    </row>
    <row r="3" spans="1:18" x14ac:dyDescent="0.25">
      <c r="A3" s="28"/>
    </row>
    <row r="4" spans="1:18" ht="15.75" x14ac:dyDescent="0.25">
      <c r="A4" s="26"/>
      <c r="B4" s="76" t="s">
        <v>43</v>
      </c>
      <c r="C4" s="76"/>
      <c r="D4" s="17"/>
      <c r="E4" s="76" t="s">
        <v>48</v>
      </c>
      <c r="F4" s="77"/>
      <c r="G4" s="17"/>
      <c r="H4" s="76" t="s">
        <v>56</v>
      </c>
      <c r="I4" s="77"/>
      <c r="J4" s="17"/>
      <c r="K4" s="77" t="s">
        <v>57</v>
      </c>
      <c r="L4" s="77"/>
      <c r="M4" s="17"/>
      <c r="N4" s="79" t="s">
        <v>58</v>
      </c>
      <c r="O4" s="79"/>
      <c r="P4" s="17"/>
      <c r="Q4" s="75" t="s">
        <v>59</v>
      </c>
      <c r="R4" s="75"/>
    </row>
    <row r="5" spans="1:18" ht="15.75" x14ac:dyDescent="0.25">
      <c r="A5" s="26"/>
      <c r="B5" s="42" t="s">
        <v>44</v>
      </c>
      <c r="C5" s="42" t="s">
        <v>45</v>
      </c>
      <c r="D5" s="22"/>
      <c r="E5" s="42" t="s">
        <v>44</v>
      </c>
      <c r="F5" s="42" t="s">
        <v>45</v>
      </c>
      <c r="G5" s="22"/>
      <c r="H5" s="42" t="s">
        <v>44</v>
      </c>
      <c r="I5" s="42" t="s">
        <v>45</v>
      </c>
      <c r="J5" s="22"/>
      <c r="K5" s="42" t="s">
        <v>44</v>
      </c>
      <c r="L5" s="42" t="s">
        <v>45</v>
      </c>
      <c r="M5" s="22"/>
      <c r="N5" s="57" t="s">
        <v>44</v>
      </c>
      <c r="O5" s="57" t="s">
        <v>45</v>
      </c>
      <c r="P5" s="22"/>
      <c r="Q5" s="57" t="s">
        <v>44</v>
      </c>
      <c r="R5" s="57" t="s">
        <v>45</v>
      </c>
    </row>
    <row r="6" spans="1:18" ht="15.75" x14ac:dyDescent="0.25">
      <c r="A6" s="28"/>
      <c r="B6" s="43" t="s">
        <v>46</v>
      </c>
      <c r="C6" s="43" t="s">
        <v>47</v>
      </c>
      <c r="D6" s="23"/>
      <c r="E6" s="43" t="s">
        <v>46</v>
      </c>
      <c r="F6" s="43" t="s">
        <v>47</v>
      </c>
      <c r="G6" s="23"/>
      <c r="H6" s="43" t="s">
        <v>46</v>
      </c>
      <c r="I6" s="43" t="s">
        <v>47</v>
      </c>
      <c r="J6" s="23"/>
      <c r="K6" s="43" t="s">
        <v>46</v>
      </c>
      <c r="L6" s="43" t="s">
        <v>47</v>
      </c>
      <c r="M6" s="23"/>
      <c r="N6" s="43" t="s">
        <v>46</v>
      </c>
      <c r="O6" s="43" t="s">
        <v>47</v>
      </c>
      <c r="P6" s="23"/>
      <c r="Q6" s="43" t="s">
        <v>46</v>
      </c>
      <c r="R6" s="43" t="s">
        <v>47</v>
      </c>
    </row>
    <row r="7" spans="1:18" ht="15.75" x14ac:dyDescent="0.25">
      <c r="A7" s="29"/>
      <c r="D7" s="18"/>
    </row>
    <row r="8" spans="1:18" ht="15.75" x14ac:dyDescent="0.25">
      <c r="A8" s="31" t="s">
        <v>29</v>
      </c>
      <c r="B8" s="32">
        <f>SUM(B10:B14)</f>
        <v>303</v>
      </c>
      <c r="C8" s="33">
        <f>SUM(C10:C14)</f>
        <v>1018</v>
      </c>
      <c r="D8" s="19"/>
      <c r="E8" s="32">
        <f>SUM(E10:E14)</f>
        <v>312</v>
      </c>
      <c r="F8" s="33">
        <f>SUM(F10:F14)</f>
        <v>1783</v>
      </c>
      <c r="H8" s="32">
        <f>SUM(H10:H14)</f>
        <v>255</v>
      </c>
      <c r="I8" s="33">
        <f>SUM(I10:I14)</f>
        <v>1441</v>
      </c>
      <c r="K8" s="32">
        <f>SUM(K10:K14)</f>
        <v>313</v>
      </c>
      <c r="L8" s="33">
        <f>SUM(L10:L14)</f>
        <v>1369</v>
      </c>
      <c r="N8" s="32">
        <f>SUM(N10:N14)</f>
        <v>268</v>
      </c>
      <c r="O8" s="33">
        <f>SUM(O10:O14)</f>
        <v>1156</v>
      </c>
      <c r="Q8" s="32">
        <f>SUM(Q10:Q14)</f>
        <v>323</v>
      </c>
      <c r="R8" s="33">
        <f>SUM(R10:R14)</f>
        <v>1284</v>
      </c>
    </row>
    <row r="9" spans="1:18" ht="15.75" x14ac:dyDescent="0.25">
      <c r="A9" s="31"/>
      <c r="D9" s="19"/>
    </row>
    <row r="10" spans="1:18" ht="15.75" x14ac:dyDescent="0.25">
      <c r="A10" s="34" t="s">
        <v>30</v>
      </c>
      <c r="B10" s="44">
        <v>72</v>
      </c>
      <c r="C10" s="47">
        <v>412</v>
      </c>
      <c r="D10" s="20"/>
      <c r="E10" s="45">
        <v>93</v>
      </c>
      <c r="F10" s="48">
        <v>627</v>
      </c>
      <c r="H10" s="45">
        <v>86</v>
      </c>
      <c r="I10" s="48">
        <v>674</v>
      </c>
      <c r="K10" s="50">
        <v>91</v>
      </c>
      <c r="L10" s="47">
        <v>604</v>
      </c>
      <c r="N10" s="50">
        <v>94</v>
      </c>
      <c r="O10" s="47">
        <v>473</v>
      </c>
      <c r="Q10" s="50">
        <v>125</v>
      </c>
      <c r="R10" s="47">
        <v>575</v>
      </c>
    </row>
    <row r="11" spans="1:18" ht="17.25" x14ac:dyDescent="0.25">
      <c r="A11" s="34" t="s">
        <v>54</v>
      </c>
      <c r="B11" s="44">
        <v>123</v>
      </c>
      <c r="C11" s="47">
        <v>330</v>
      </c>
      <c r="D11" s="20"/>
      <c r="E11" s="45">
        <v>117</v>
      </c>
      <c r="F11" s="48">
        <v>690</v>
      </c>
      <c r="H11" s="45">
        <v>79</v>
      </c>
      <c r="I11" s="48">
        <v>421</v>
      </c>
      <c r="K11" s="50">
        <v>125</v>
      </c>
      <c r="L11" s="47">
        <v>484</v>
      </c>
      <c r="N11" s="50">
        <v>104</v>
      </c>
      <c r="O11" s="47">
        <v>432</v>
      </c>
      <c r="Q11" s="50">
        <v>103</v>
      </c>
      <c r="R11" s="47">
        <v>502</v>
      </c>
    </row>
    <row r="12" spans="1:18" ht="15.75" x14ac:dyDescent="0.25">
      <c r="A12" s="34" t="s">
        <v>31</v>
      </c>
      <c r="B12" s="44">
        <v>6</v>
      </c>
      <c r="C12" s="47">
        <v>76</v>
      </c>
      <c r="D12" s="20"/>
      <c r="E12" s="45">
        <v>10</v>
      </c>
      <c r="F12" s="48">
        <v>73</v>
      </c>
      <c r="H12" s="45">
        <v>5</v>
      </c>
      <c r="I12" s="48">
        <v>108</v>
      </c>
      <c r="K12" s="50">
        <v>6</v>
      </c>
      <c r="L12" s="47">
        <v>48</v>
      </c>
      <c r="N12" s="50">
        <v>2</v>
      </c>
      <c r="O12" s="47">
        <v>88</v>
      </c>
      <c r="Q12" s="50">
        <v>4</v>
      </c>
      <c r="R12" s="47">
        <v>36</v>
      </c>
    </row>
    <row r="13" spans="1:18" ht="15.75" x14ac:dyDescent="0.25">
      <c r="A13" s="34" t="s">
        <v>32</v>
      </c>
      <c r="B13" s="44">
        <v>50</v>
      </c>
      <c r="C13" s="47">
        <v>135</v>
      </c>
      <c r="D13" s="20"/>
      <c r="E13" s="45">
        <v>53</v>
      </c>
      <c r="F13" s="48">
        <v>305</v>
      </c>
      <c r="H13" s="45">
        <v>62</v>
      </c>
      <c r="I13" s="48">
        <v>212</v>
      </c>
      <c r="K13" s="50">
        <v>61</v>
      </c>
      <c r="L13" s="47">
        <v>183</v>
      </c>
      <c r="N13" s="50">
        <v>51</v>
      </c>
      <c r="O13" s="47">
        <v>144</v>
      </c>
      <c r="Q13" s="50">
        <v>56</v>
      </c>
      <c r="R13" s="47">
        <v>113</v>
      </c>
    </row>
    <row r="14" spans="1:18" ht="17.25" x14ac:dyDescent="0.25">
      <c r="A14" s="55" t="s">
        <v>55</v>
      </c>
      <c r="B14" s="44">
        <v>52</v>
      </c>
      <c r="C14" s="47">
        <v>65</v>
      </c>
      <c r="D14" s="56"/>
      <c r="E14" s="44">
        <v>39</v>
      </c>
      <c r="F14" s="47">
        <v>88</v>
      </c>
      <c r="H14" s="44">
        <v>23</v>
      </c>
      <c r="I14" s="47">
        <v>26</v>
      </c>
      <c r="K14" s="50">
        <v>30</v>
      </c>
      <c r="L14" s="47">
        <v>50</v>
      </c>
      <c r="N14" s="54">
        <v>17</v>
      </c>
      <c r="O14" s="49">
        <v>19</v>
      </c>
      <c r="Q14" s="54">
        <v>35</v>
      </c>
      <c r="R14" s="49">
        <v>58</v>
      </c>
    </row>
    <row r="15" spans="1:18" x14ac:dyDescent="0.25">
      <c r="A15" s="46"/>
      <c r="B15" s="46"/>
      <c r="C15" s="46"/>
      <c r="D15" s="46"/>
      <c r="E15" s="46"/>
      <c r="F15" s="46"/>
      <c r="G15" s="46"/>
      <c r="H15" s="46"/>
      <c r="I15" s="46"/>
      <c r="J15" s="46"/>
      <c r="K15" s="46"/>
      <c r="L15" s="46"/>
      <c r="M15" s="46"/>
      <c r="P15" s="46"/>
    </row>
    <row r="16" spans="1:18" x14ac:dyDescent="0.25">
      <c r="A16" s="50" t="s">
        <v>50</v>
      </c>
    </row>
    <row r="17" spans="1:8" x14ac:dyDescent="0.25">
      <c r="A17" s="50"/>
    </row>
    <row r="18" spans="1:8" x14ac:dyDescent="0.25">
      <c r="A18" s="50" t="s">
        <v>35</v>
      </c>
    </row>
    <row r="19" spans="1:8" x14ac:dyDescent="0.25">
      <c r="A19" s="51" t="s">
        <v>51</v>
      </c>
    </row>
    <row r="20" spans="1:8" ht="30" customHeight="1" x14ac:dyDescent="0.25">
      <c r="A20" s="78" t="s">
        <v>52</v>
      </c>
      <c r="B20" s="78"/>
      <c r="C20" s="78"/>
      <c r="D20" s="78"/>
      <c r="E20" s="78"/>
      <c r="F20" s="78"/>
      <c r="G20" s="78"/>
      <c r="H20" s="78"/>
    </row>
    <row r="21" spans="1:8" x14ac:dyDescent="0.25">
      <c r="A21" s="52" t="s">
        <v>53</v>
      </c>
    </row>
    <row r="22" spans="1:8" x14ac:dyDescent="0.25">
      <c r="A22" s="50"/>
    </row>
    <row r="23" spans="1:8" x14ac:dyDescent="0.25">
      <c r="A23" s="52" t="s">
        <v>61</v>
      </c>
    </row>
    <row r="24" spans="1:8" x14ac:dyDescent="0.25">
      <c r="A24" s="50" t="s">
        <v>38</v>
      </c>
    </row>
  </sheetData>
  <mergeCells count="7">
    <mergeCell ref="Q4:R4"/>
    <mergeCell ref="B4:C4"/>
    <mergeCell ref="E4:F4"/>
    <mergeCell ref="A20:H20"/>
    <mergeCell ref="H4:I4"/>
    <mergeCell ref="K4:L4"/>
    <mergeCell ref="N4:O4"/>
  </mergeCells>
  <pageMargins left="0.7" right="0.7" top="0.75" bottom="0.75" header="0.3" footer="0.3"/>
  <pageSetup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6"/>
  <sheetViews>
    <sheetView workbookViewId="0"/>
  </sheetViews>
  <sheetFormatPr defaultRowHeight="15" x14ac:dyDescent="0.25"/>
  <cols>
    <col min="1" max="1" width="25.7109375" customWidth="1"/>
    <col min="2" max="3" width="17.7109375" customWidth="1"/>
    <col min="4" max="4" width="1.7109375" customWidth="1"/>
    <col min="5" max="6" width="17.7109375" customWidth="1"/>
    <col min="7" max="7" width="1.7109375" customWidth="1"/>
    <col min="8" max="9" width="17.7109375" customWidth="1"/>
    <col min="10" max="10" width="1.7109375" customWidth="1"/>
    <col min="11" max="12" width="17.7109375" customWidth="1"/>
    <col min="13" max="13" width="1.7109375" customWidth="1"/>
    <col min="14" max="15" width="17.7109375" customWidth="1"/>
    <col min="16" max="16" width="1.7109375" customWidth="1"/>
    <col min="17" max="18" width="17.7109375" customWidth="1"/>
    <col min="19" max="19" width="1.7109375" customWidth="1"/>
    <col min="20" max="21" width="17.7109375" customWidth="1"/>
    <col min="22" max="22" width="1.7109375" customWidth="1"/>
    <col min="23" max="24" width="17.7109375" customWidth="1"/>
    <col min="25" max="25" width="1.7109375" customWidth="1"/>
    <col min="26" max="27" width="17.7109375" customWidth="1"/>
    <col min="28" max="28" width="1.7109375" customWidth="1"/>
    <col min="29" max="30" width="17.7109375" customWidth="1"/>
    <col min="31" max="31" width="1.7109375" customWidth="1"/>
    <col min="32" max="33" width="17.7109375" customWidth="1"/>
    <col min="34" max="34" width="1.7109375" customWidth="1"/>
    <col min="35" max="256" width="17.7109375" customWidth="1"/>
  </cols>
  <sheetData>
    <row r="1" spans="1:36" ht="23.25" x14ac:dyDescent="0.3">
      <c r="A1" s="41" t="s">
        <v>49</v>
      </c>
    </row>
    <row r="2" spans="1:36" ht="20.25" x14ac:dyDescent="0.3">
      <c r="A2" s="41" t="s">
        <v>89</v>
      </c>
    </row>
    <row r="3" spans="1:36" x14ac:dyDescent="0.25">
      <c r="A3" s="28"/>
    </row>
    <row r="4" spans="1:36" ht="15.75" x14ac:dyDescent="0.25">
      <c r="A4" s="26"/>
      <c r="B4" s="75" t="s">
        <v>60</v>
      </c>
      <c r="C4" s="75"/>
      <c r="D4" s="17"/>
      <c r="E4" s="75" t="s">
        <v>64</v>
      </c>
      <c r="F4" s="75"/>
      <c r="G4" s="17"/>
      <c r="H4" s="75" t="s">
        <v>69</v>
      </c>
      <c r="I4" s="75"/>
      <c r="J4" s="17"/>
      <c r="K4" s="81" t="s">
        <v>70</v>
      </c>
      <c r="L4" s="81"/>
      <c r="M4" s="17"/>
      <c r="N4" s="82" t="s">
        <v>71</v>
      </c>
      <c r="O4" s="82"/>
      <c r="P4" s="17"/>
      <c r="Q4" s="82" t="s">
        <v>72</v>
      </c>
      <c r="R4" s="82"/>
      <c r="S4" s="17"/>
      <c r="T4" s="82" t="s">
        <v>76</v>
      </c>
      <c r="U4" s="82"/>
      <c r="V4" s="17"/>
      <c r="W4" s="82" t="s">
        <v>76</v>
      </c>
      <c r="X4" s="82"/>
      <c r="Y4" s="17"/>
      <c r="Z4" s="82" t="s">
        <v>78</v>
      </c>
      <c r="AA4" s="82"/>
      <c r="AB4" s="17"/>
      <c r="AC4" s="82" t="s">
        <v>80</v>
      </c>
      <c r="AD4" s="82"/>
      <c r="AE4" s="17"/>
      <c r="AF4" s="82" t="s">
        <v>81</v>
      </c>
      <c r="AG4" s="82"/>
      <c r="AH4" s="17"/>
      <c r="AI4" s="80" t="s">
        <v>83</v>
      </c>
      <c r="AJ4" s="80"/>
    </row>
    <row r="5" spans="1:36" ht="15.75" x14ac:dyDescent="0.25">
      <c r="A5" s="26"/>
      <c r="B5" s="57" t="s">
        <v>44</v>
      </c>
      <c r="C5" s="57" t="s">
        <v>45</v>
      </c>
      <c r="D5" s="22"/>
      <c r="E5" s="57" t="s">
        <v>44</v>
      </c>
      <c r="F5" s="57" t="s">
        <v>45</v>
      </c>
      <c r="G5" s="22"/>
      <c r="H5" s="57" t="s">
        <v>44</v>
      </c>
      <c r="I5" s="57" t="s">
        <v>45</v>
      </c>
      <c r="J5" s="22"/>
      <c r="K5" s="57" t="s">
        <v>44</v>
      </c>
      <c r="L5" s="57" t="s">
        <v>45</v>
      </c>
      <c r="M5" s="22"/>
      <c r="N5" s="57" t="s">
        <v>44</v>
      </c>
      <c r="O5" s="57" t="s">
        <v>45</v>
      </c>
      <c r="P5" s="22"/>
      <c r="Q5" s="57" t="s">
        <v>44</v>
      </c>
      <c r="R5" s="57" t="s">
        <v>45</v>
      </c>
      <c r="S5" s="22"/>
      <c r="T5" s="57" t="s">
        <v>44</v>
      </c>
      <c r="U5" s="57" t="s">
        <v>45</v>
      </c>
      <c r="V5" s="22"/>
      <c r="W5" s="57" t="s">
        <v>44</v>
      </c>
      <c r="X5" s="57" t="s">
        <v>45</v>
      </c>
      <c r="Y5" s="22"/>
      <c r="Z5" s="57" t="s">
        <v>44</v>
      </c>
      <c r="AA5" s="57" t="s">
        <v>45</v>
      </c>
      <c r="AB5" s="22"/>
      <c r="AC5" s="57" t="s">
        <v>44</v>
      </c>
      <c r="AD5" s="57" t="s">
        <v>45</v>
      </c>
      <c r="AE5" s="22"/>
      <c r="AF5" s="57" t="s">
        <v>44</v>
      </c>
      <c r="AG5" s="57" t="s">
        <v>45</v>
      </c>
      <c r="AH5" s="22"/>
      <c r="AI5" s="62" t="s">
        <v>44</v>
      </c>
      <c r="AJ5" s="62" t="s">
        <v>45</v>
      </c>
    </row>
    <row r="6" spans="1:36" ht="15.75" x14ac:dyDescent="0.25">
      <c r="A6" s="28"/>
      <c r="B6" s="43" t="s">
        <v>46</v>
      </c>
      <c r="C6" s="43" t="s">
        <v>47</v>
      </c>
      <c r="D6" s="23"/>
      <c r="E6" s="43" t="s">
        <v>46</v>
      </c>
      <c r="F6" s="43" t="s">
        <v>47</v>
      </c>
      <c r="G6" s="23"/>
      <c r="H6" s="43" t="s">
        <v>46</v>
      </c>
      <c r="I6" s="43" t="s">
        <v>47</v>
      </c>
      <c r="J6" s="23"/>
      <c r="K6" s="43" t="s">
        <v>46</v>
      </c>
      <c r="L6" s="43" t="s">
        <v>47</v>
      </c>
      <c r="M6" s="23"/>
      <c r="N6" s="43" t="s">
        <v>46</v>
      </c>
      <c r="O6" s="43" t="s">
        <v>47</v>
      </c>
      <c r="P6" s="23"/>
      <c r="Q6" s="43" t="s">
        <v>46</v>
      </c>
      <c r="R6" s="43" t="s">
        <v>47</v>
      </c>
      <c r="S6" s="23"/>
      <c r="T6" s="43" t="s">
        <v>46</v>
      </c>
      <c r="U6" s="43" t="s">
        <v>47</v>
      </c>
      <c r="V6" s="23"/>
      <c r="W6" s="43" t="s">
        <v>46</v>
      </c>
      <c r="X6" s="43" t="s">
        <v>47</v>
      </c>
      <c r="Y6" s="23"/>
      <c r="Z6" s="43" t="s">
        <v>46</v>
      </c>
      <c r="AA6" s="43" t="s">
        <v>47</v>
      </c>
      <c r="AB6" s="23"/>
      <c r="AC6" s="43" t="s">
        <v>46</v>
      </c>
      <c r="AD6" s="43" t="s">
        <v>47</v>
      </c>
      <c r="AE6" s="23"/>
      <c r="AF6" s="43" t="s">
        <v>46</v>
      </c>
      <c r="AG6" s="43" t="s">
        <v>47</v>
      </c>
      <c r="AH6" s="23"/>
      <c r="AI6" s="63" t="s">
        <v>46</v>
      </c>
      <c r="AJ6" s="63" t="s">
        <v>47</v>
      </c>
    </row>
    <row r="7" spans="1:36" x14ac:dyDescent="0.25">
      <c r="A7" s="29"/>
      <c r="B7" s="50"/>
      <c r="C7" s="50"/>
      <c r="K7" s="50"/>
      <c r="L7" s="50"/>
      <c r="Q7" s="50"/>
      <c r="R7" s="50"/>
      <c r="AF7" s="50"/>
      <c r="AG7" s="50"/>
      <c r="AI7" s="64"/>
      <c r="AJ7" s="64"/>
    </row>
    <row r="8" spans="1:36" x14ac:dyDescent="0.25">
      <c r="A8" s="31" t="s">
        <v>29</v>
      </c>
      <c r="B8" s="32">
        <f>SUM(B10:B14)</f>
        <v>354</v>
      </c>
      <c r="C8" s="33">
        <f>SUM(C10:C14)</f>
        <v>1306</v>
      </c>
      <c r="E8" s="32">
        <f>SUM(E10:E14)</f>
        <v>317</v>
      </c>
      <c r="F8" s="33">
        <f>SUM(F10:F14)</f>
        <v>1141</v>
      </c>
      <c r="H8" s="32">
        <f>SUM(H10:H14)</f>
        <v>409</v>
      </c>
      <c r="I8" s="33">
        <f>SUM(I10:I14)</f>
        <v>1262</v>
      </c>
      <c r="K8" s="32">
        <f>SUM(K10:K14)</f>
        <v>451</v>
      </c>
      <c r="L8" s="33">
        <f>SUM(L10:L14)+560</f>
        <v>1335</v>
      </c>
      <c r="N8" s="32">
        <f>SUM(N10:N14)</f>
        <v>437</v>
      </c>
      <c r="O8" s="33">
        <f>SUM(O10:O14)+480</f>
        <v>1129</v>
      </c>
      <c r="Q8" s="32">
        <f>SUM(Q10:Q14)</f>
        <v>572</v>
      </c>
      <c r="R8" s="33">
        <f>SUM(R10:R14)+715</f>
        <v>1278</v>
      </c>
      <c r="T8" s="32">
        <f>SUM(T10:T14)</f>
        <v>505</v>
      </c>
      <c r="U8" s="33">
        <f>SUM(U10:U14)+744</f>
        <v>1883</v>
      </c>
      <c r="W8" s="32">
        <f>SUM(W10:W14)</f>
        <v>505</v>
      </c>
      <c r="X8" s="33">
        <f>SUM(X10:X14)+744</f>
        <v>1883</v>
      </c>
      <c r="Z8" s="32">
        <f>SUM(Z10:Z14)</f>
        <v>465</v>
      </c>
      <c r="AA8" s="33">
        <f>SUM(AA10:AA14)+711</f>
        <v>1501</v>
      </c>
      <c r="AC8" s="32">
        <f>SUM(AC10:AC14)</f>
        <v>450</v>
      </c>
      <c r="AD8" s="33">
        <f>SUM(AD10:AD14)+476</f>
        <v>1203</v>
      </c>
      <c r="AF8" s="32">
        <f>SUM(AF10:AF14)</f>
        <v>556</v>
      </c>
      <c r="AG8" s="33">
        <f>SUM(AG10:AG14)</f>
        <v>1188</v>
      </c>
      <c r="AI8" s="32">
        <f>SUM(AI10:AI14)</f>
        <v>523</v>
      </c>
      <c r="AJ8" s="33">
        <f>SUM(AJ10:AJ14)</f>
        <v>1176</v>
      </c>
    </row>
    <row r="9" spans="1:36" x14ac:dyDescent="0.25">
      <c r="A9" s="31"/>
    </row>
    <row r="10" spans="1:36" x14ac:dyDescent="0.25">
      <c r="A10" s="34" t="s">
        <v>30</v>
      </c>
      <c r="B10" s="50">
        <v>69</v>
      </c>
      <c r="C10" s="47">
        <v>443</v>
      </c>
      <c r="E10" s="50">
        <v>63</v>
      </c>
      <c r="F10" s="47">
        <v>313</v>
      </c>
      <c r="H10" s="50">
        <v>102</v>
      </c>
      <c r="I10" s="47">
        <v>611</v>
      </c>
      <c r="K10" s="51">
        <v>77</v>
      </c>
      <c r="L10" s="58">
        <v>308</v>
      </c>
      <c r="N10" s="51">
        <v>82</v>
      </c>
      <c r="O10" s="58">
        <v>288</v>
      </c>
      <c r="Q10" s="51">
        <v>160</v>
      </c>
      <c r="R10" s="58">
        <v>328</v>
      </c>
      <c r="T10" s="50">
        <v>155</v>
      </c>
      <c r="U10" s="47">
        <v>860</v>
      </c>
      <c r="W10" s="50">
        <v>155</v>
      </c>
      <c r="X10" s="47">
        <v>860</v>
      </c>
      <c r="Z10" s="53">
        <v>164</v>
      </c>
      <c r="AA10" s="47">
        <v>445</v>
      </c>
      <c r="AC10" s="53">
        <v>136</v>
      </c>
      <c r="AD10" s="47">
        <v>441</v>
      </c>
      <c r="AF10" s="61">
        <v>163</v>
      </c>
      <c r="AG10" s="60">
        <v>473</v>
      </c>
      <c r="AI10" s="65">
        <v>156</v>
      </c>
      <c r="AJ10" s="66">
        <v>358</v>
      </c>
    </row>
    <row r="11" spans="1:36" x14ac:dyDescent="0.25">
      <c r="A11" s="34" t="s">
        <v>62</v>
      </c>
      <c r="B11" s="50">
        <v>187</v>
      </c>
      <c r="C11" s="47">
        <v>641</v>
      </c>
      <c r="E11" s="50">
        <v>170</v>
      </c>
      <c r="F11" s="47">
        <v>530</v>
      </c>
      <c r="H11" s="50">
        <v>218</v>
      </c>
      <c r="I11" s="47">
        <v>403</v>
      </c>
      <c r="K11" s="51">
        <v>253</v>
      </c>
      <c r="L11" s="59" t="s">
        <v>73</v>
      </c>
      <c r="N11" s="51">
        <v>233</v>
      </c>
      <c r="O11" s="59" t="s">
        <v>74</v>
      </c>
      <c r="Q11" s="51">
        <v>288</v>
      </c>
      <c r="R11" s="59" t="s">
        <v>75</v>
      </c>
      <c r="T11" s="50">
        <v>184</v>
      </c>
      <c r="U11" s="60" t="s">
        <v>77</v>
      </c>
      <c r="W11" s="50">
        <v>184</v>
      </c>
      <c r="X11" s="60" t="s">
        <v>77</v>
      </c>
      <c r="Z11" s="53">
        <v>162</v>
      </c>
      <c r="AA11" s="60" t="s">
        <v>79</v>
      </c>
      <c r="AC11" s="53">
        <v>185</v>
      </c>
      <c r="AD11" s="60" t="s">
        <v>82</v>
      </c>
      <c r="AF11" s="61">
        <v>261</v>
      </c>
      <c r="AG11" s="60">
        <v>488</v>
      </c>
      <c r="AI11" s="65">
        <v>253</v>
      </c>
      <c r="AJ11" s="66">
        <v>512</v>
      </c>
    </row>
    <row r="12" spans="1:36" x14ac:dyDescent="0.25">
      <c r="A12" s="34" t="s">
        <v>31</v>
      </c>
      <c r="B12" s="50">
        <v>54</v>
      </c>
      <c r="C12" s="47">
        <v>85</v>
      </c>
      <c r="E12" s="50">
        <v>4</v>
      </c>
      <c r="F12" s="47">
        <v>67</v>
      </c>
      <c r="H12" s="50">
        <v>9</v>
      </c>
      <c r="I12" s="47">
        <v>148</v>
      </c>
      <c r="K12" s="51">
        <v>14</v>
      </c>
      <c r="L12" s="58">
        <v>225</v>
      </c>
      <c r="N12" s="51">
        <v>14</v>
      </c>
      <c r="O12" s="58">
        <v>176</v>
      </c>
      <c r="Q12" s="51">
        <v>10</v>
      </c>
      <c r="R12" s="58">
        <v>122</v>
      </c>
      <c r="T12" s="50">
        <v>17</v>
      </c>
      <c r="U12" s="47">
        <v>132</v>
      </c>
      <c r="W12" s="50">
        <v>17</v>
      </c>
      <c r="X12" s="47">
        <v>132</v>
      </c>
      <c r="Z12" s="53">
        <v>14</v>
      </c>
      <c r="AA12" s="47">
        <v>164</v>
      </c>
      <c r="AC12" s="53">
        <v>21</v>
      </c>
      <c r="AD12" s="60">
        <v>187</v>
      </c>
      <c r="AF12" s="61">
        <v>26</v>
      </c>
      <c r="AG12" s="60">
        <v>160</v>
      </c>
      <c r="AI12" s="65">
        <v>15</v>
      </c>
      <c r="AJ12" s="66">
        <v>188</v>
      </c>
    </row>
    <row r="13" spans="1:36" x14ac:dyDescent="0.25">
      <c r="A13" s="34" t="s">
        <v>32</v>
      </c>
      <c r="B13" s="50">
        <v>2</v>
      </c>
      <c r="C13" s="47">
        <v>9</v>
      </c>
      <c r="E13" s="50">
        <v>48</v>
      </c>
      <c r="F13" s="47">
        <v>97</v>
      </c>
      <c r="H13" s="50">
        <v>45</v>
      </c>
      <c r="I13" s="47">
        <v>62</v>
      </c>
      <c r="K13" s="51">
        <v>50</v>
      </c>
      <c r="L13" s="58">
        <v>115</v>
      </c>
      <c r="N13" s="51">
        <v>61</v>
      </c>
      <c r="O13" s="58">
        <v>86</v>
      </c>
      <c r="Q13" s="51">
        <v>60</v>
      </c>
      <c r="R13" s="58">
        <v>65</v>
      </c>
      <c r="T13" s="50">
        <v>68</v>
      </c>
      <c r="U13" s="47">
        <v>90</v>
      </c>
      <c r="W13" s="50">
        <v>68</v>
      </c>
      <c r="X13" s="47">
        <v>90</v>
      </c>
      <c r="Z13" s="53">
        <v>63</v>
      </c>
      <c r="AA13" s="47">
        <v>94</v>
      </c>
      <c r="AC13" s="53">
        <v>56</v>
      </c>
      <c r="AD13" s="47">
        <v>63</v>
      </c>
      <c r="AF13" s="61">
        <v>71</v>
      </c>
      <c r="AG13" s="60">
        <v>55</v>
      </c>
      <c r="AI13" s="65">
        <v>51</v>
      </c>
      <c r="AJ13" s="66">
        <v>78</v>
      </c>
    </row>
    <row r="14" spans="1:36" ht="17.25" x14ac:dyDescent="0.25">
      <c r="A14" s="55" t="s">
        <v>63</v>
      </c>
      <c r="B14" s="54">
        <v>42</v>
      </c>
      <c r="C14" s="49">
        <v>128</v>
      </c>
      <c r="E14" s="54">
        <v>32</v>
      </c>
      <c r="F14" s="49">
        <v>134</v>
      </c>
      <c r="H14" s="54">
        <v>35</v>
      </c>
      <c r="I14" s="47">
        <v>38</v>
      </c>
      <c r="K14" s="51">
        <v>57</v>
      </c>
      <c r="L14" s="58">
        <v>127</v>
      </c>
      <c r="N14" s="51">
        <v>47</v>
      </c>
      <c r="O14" s="58">
        <v>99</v>
      </c>
      <c r="Q14" s="51">
        <v>54</v>
      </c>
      <c r="R14" s="58">
        <v>48</v>
      </c>
      <c r="T14" s="50">
        <v>81</v>
      </c>
      <c r="U14" s="47">
        <v>57</v>
      </c>
      <c r="W14" s="50">
        <v>81</v>
      </c>
      <c r="X14" s="47">
        <v>57</v>
      </c>
      <c r="Z14" s="53">
        <v>62</v>
      </c>
      <c r="AA14" s="47">
        <v>87</v>
      </c>
      <c r="AC14" s="53">
        <v>52</v>
      </c>
      <c r="AD14" s="47">
        <v>36</v>
      </c>
      <c r="AF14" s="61">
        <v>35</v>
      </c>
      <c r="AG14" s="60">
        <v>12</v>
      </c>
      <c r="AI14" s="65">
        <v>48</v>
      </c>
      <c r="AJ14" s="66">
        <v>40</v>
      </c>
    </row>
    <row r="15" spans="1:36" x14ac:dyDescent="0.25">
      <c r="A15" s="46"/>
      <c r="D15" s="46"/>
      <c r="G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row>
    <row r="16" spans="1:36" x14ac:dyDescent="0.25">
      <c r="A16" s="50" t="s">
        <v>66</v>
      </c>
    </row>
    <row r="17" spans="1:1" x14ac:dyDescent="0.25">
      <c r="A17" s="50"/>
    </row>
    <row r="18" spans="1:1" x14ac:dyDescent="0.25">
      <c r="A18" s="50" t="s">
        <v>65</v>
      </c>
    </row>
    <row r="19" spans="1:1" x14ac:dyDescent="0.25">
      <c r="A19" s="50"/>
    </row>
    <row r="20" spans="1:1" x14ac:dyDescent="0.25">
      <c r="A20" s="50" t="s">
        <v>35</v>
      </c>
    </row>
    <row r="21" spans="1:1" x14ac:dyDescent="0.25">
      <c r="A21" s="52" t="s">
        <v>67</v>
      </c>
    </row>
    <row r="22" spans="1:1" x14ac:dyDescent="0.25">
      <c r="A22" s="50"/>
    </row>
    <row r="23" spans="1:1" x14ac:dyDescent="0.25">
      <c r="A23" s="52" t="s">
        <v>84</v>
      </c>
    </row>
    <row r="24" spans="1:1" x14ac:dyDescent="0.25">
      <c r="A24" s="52" t="s">
        <v>68</v>
      </c>
    </row>
    <row r="25" spans="1:1" x14ac:dyDescent="0.25">
      <c r="A25" s="50" t="s">
        <v>68</v>
      </c>
    </row>
    <row r="26" spans="1:1" x14ac:dyDescent="0.25">
      <c r="A26" s="26"/>
    </row>
  </sheetData>
  <mergeCells count="12">
    <mergeCell ref="AI4:AJ4"/>
    <mergeCell ref="B4:C4"/>
    <mergeCell ref="E4:F4"/>
    <mergeCell ref="H4:I4"/>
    <mergeCell ref="K4:L4"/>
    <mergeCell ref="N4:O4"/>
    <mergeCell ref="Q4:R4"/>
    <mergeCell ref="T4:U4"/>
    <mergeCell ref="W4:X4"/>
    <mergeCell ref="Z4:AA4"/>
    <mergeCell ref="AC4:AD4"/>
    <mergeCell ref="AF4:AG4"/>
  </mergeCells>
  <pageMargins left="0.7" right="0.7" top="0.75" bottom="0.75" header="0.3" footer="0.3"/>
  <pageSetup paperSize="5" scale="34"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2011-12—2015-16</vt:lpstr>
      <vt:lpstr>2005-06—2010-11</vt:lpstr>
      <vt:lpstr>1994-95—2004-05</vt:lpstr>
      <vt:lpstr>'1994-95—2004-05'!Print_Area</vt:lpstr>
      <vt:lpstr>'2005-06—2010-11'!Print_Area</vt:lpstr>
      <vt:lpstr>'2011-12—2015-16'!Print_Area</vt:lpstr>
    </vt:vector>
  </TitlesOfParts>
  <Company>New York State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ladams</dc:creator>
  <cp:lastModifiedBy>Charbonneau, Michele</cp:lastModifiedBy>
  <cp:lastPrinted>2019-07-23T17:45:00Z</cp:lastPrinted>
  <dcterms:created xsi:type="dcterms:W3CDTF">2015-07-13T19:27:28Z</dcterms:created>
  <dcterms:modified xsi:type="dcterms:W3CDTF">2021-07-29T17:31:08Z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-1694832571</vt:i4>
  </property>
  <property fmtid="{D5CDD505-2E9C-101B-9397-08002B2CF9AE}" pid="3" name="_NewReviewCycle">
    <vt:lpwstr/>
  </property>
  <property fmtid="{D5CDD505-2E9C-101B-9397-08002B2CF9AE}" pid="4" name="_EmailSubject">
    <vt:lpwstr>Update Request for the 2016 NYS Statistical Yearbook</vt:lpwstr>
  </property>
  <property fmtid="{D5CDD505-2E9C-101B-9397-08002B2CF9AE}" pid="5" name="_AuthorEmail">
    <vt:lpwstr>Angel.Canales@dot.ny.gov</vt:lpwstr>
  </property>
  <property fmtid="{D5CDD505-2E9C-101B-9397-08002B2CF9AE}" pid="6" name="_AuthorEmailDisplayName">
    <vt:lpwstr>Canales, Angel A. (DOT)</vt:lpwstr>
  </property>
  <property fmtid="{D5CDD505-2E9C-101B-9397-08002B2CF9AE}" pid="7" name="_PreviousAdHocReviewCycleID">
    <vt:i4>-1990863108</vt:i4>
  </property>
  <property fmtid="{D5CDD505-2E9C-101B-9397-08002B2CF9AE}" pid="8" name="_ReviewingToolsShownOnce">
    <vt:lpwstr/>
  </property>
</Properties>
</file>