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f-14" sheetId="1" r:id="rId1"/>
  </sheets>
  <definedNames>
    <definedName name="_xlnm.Print_Area" localSheetId="0">'f-14'!$A$1:$O$126</definedName>
    <definedName name="_xlnm.Print_Titles" localSheetId="0">'f-14'!$A:$A,'f-14'!$4:$4</definedName>
  </definedNames>
  <calcPr fullCalcOnLoad="1"/>
</workbook>
</file>

<file path=xl/sharedStrings.xml><?xml version="1.0" encoding="utf-8"?>
<sst xmlns="http://schemas.openxmlformats.org/spreadsheetml/2006/main" count="106" uniqueCount="106">
  <si>
    <t>Expenditures</t>
  </si>
  <si>
    <t>County Expenditures</t>
  </si>
  <si>
    <t>Total Expenditures and Other Uses</t>
  </si>
  <si>
    <t>General Government</t>
  </si>
  <si>
    <t>Operations</t>
  </si>
  <si>
    <t>Administration</t>
  </si>
  <si>
    <t>Miscellaneous General Government</t>
  </si>
  <si>
    <t>Zoning and Planning</t>
  </si>
  <si>
    <t>Judgements</t>
  </si>
  <si>
    <t>Education</t>
  </si>
  <si>
    <t>Instruction</t>
  </si>
  <si>
    <t>Instructional Support</t>
  </si>
  <si>
    <t>Pupil Services</t>
  </si>
  <si>
    <t>Education – Transportation</t>
  </si>
  <si>
    <t>Student Activities</t>
  </si>
  <si>
    <t>Community College</t>
  </si>
  <si>
    <t>Miscellaneous Education</t>
  </si>
  <si>
    <t>Public Safety</t>
  </si>
  <si>
    <t>Public Safety Administration</t>
  </si>
  <si>
    <t>Police</t>
  </si>
  <si>
    <t>Fire Protection</t>
  </si>
  <si>
    <t>Emergency Response</t>
  </si>
  <si>
    <t>Correctional Services</t>
  </si>
  <si>
    <t>Disaster Response</t>
  </si>
  <si>
    <t>Homeland Security and Civil Defense</t>
  </si>
  <si>
    <t>Miscellaneous Public Safety</t>
  </si>
  <si>
    <t>Health</t>
  </si>
  <si>
    <t>Public Health Administration</t>
  </si>
  <si>
    <t>Public Health Services</t>
  </si>
  <si>
    <t>Mental Health Services</t>
  </si>
  <si>
    <t>Environmental Services</t>
  </si>
  <si>
    <t>Public Health Facilities</t>
  </si>
  <si>
    <t>Miscellaneous Public Health</t>
  </si>
  <si>
    <t>Transportation</t>
  </si>
  <si>
    <t>Highways</t>
  </si>
  <si>
    <t>Highway Services to Other Governments</t>
  </si>
  <si>
    <t>Bus Service</t>
  </si>
  <si>
    <t>Waterways</t>
  </si>
  <si>
    <t>Transportation Facilities</t>
  </si>
  <si>
    <t>Transportation Ancillary</t>
  </si>
  <si>
    <t>Miscellaneous Transportation</t>
  </si>
  <si>
    <t>Social Services</t>
  </si>
  <si>
    <t>Public Facilities</t>
  </si>
  <si>
    <t>Miscellaneous Social Services</t>
  </si>
  <si>
    <t>Social Service Administration</t>
  </si>
  <si>
    <t>Finacial Assistance</t>
  </si>
  <si>
    <t>Medicaid</t>
  </si>
  <si>
    <t>Non-Medicaid Medical Assistance</t>
  </si>
  <si>
    <t>Housing Assistance</t>
  </si>
  <si>
    <t>Employment Services</t>
  </si>
  <si>
    <t>Youth Services</t>
  </si>
  <si>
    <t>Economic Development</t>
  </si>
  <si>
    <t>Economic Development Administration</t>
  </si>
  <si>
    <t>Development Infrastructure</t>
  </si>
  <si>
    <t>Promotion</t>
  </si>
  <si>
    <t>Economic Development Grants</t>
  </si>
  <si>
    <t>Miscellaneous Economic Development</t>
  </si>
  <si>
    <t>Culture and Recreation</t>
  </si>
  <si>
    <t>Recreation Services</t>
  </si>
  <si>
    <t>Adult Recreation</t>
  </si>
  <si>
    <t>Youth Recreation</t>
  </si>
  <si>
    <t>Library</t>
  </si>
  <si>
    <t>Miscellaneous Culture and Recreation</t>
  </si>
  <si>
    <t>Cultural Services</t>
  </si>
  <si>
    <t>Community Services</t>
  </si>
  <si>
    <t>Constituent Services</t>
  </si>
  <si>
    <t>Elder Services</t>
  </si>
  <si>
    <t>Natural Resources</t>
  </si>
  <si>
    <t>Student Census</t>
  </si>
  <si>
    <t>Miscellaneous Community Services</t>
  </si>
  <si>
    <t>Utilities</t>
  </si>
  <si>
    <t>Water</t>
  </si>
  <si>
    <t>Electricity</t>
  </si>
  <si>
    <t>Natural Gas</t>
  </si>
  <si>
    <t>Steam</t>
  </si>
  <si>
    <t>Sanitation</t>
  </si>
  <si>
    <t>Sewer</t>
  </si>
  <si>
    <t>Storm Sewer</t>
  </si>
  <si>
    <t>Refuse and Garbage</t>
  </si>
  <si>
    <t>Landfill Closures</t>
  </si>
  <si>
    <t>Drainage</t>
  </si>
  <si>
    <t>Miscellaneous Sanitation</t>
  </si>
  <si>
    <t>Employee Benefits</t>
  </si>
  <si>
    <t>Retirement – State/Local</t>
  </si>
  <si>
    <t>Retirement – Police and Fire</t>
  </si>
  <si>
    <t>Retirement – Teacher</t>
  </si>
  <si>
    <t>Social Security</t>
  </si>
  <si>
    <t>Medical Insurance</t>
  </si>
  <si>
    <t>Disability Insurance</t>
  </si>
  <si>
    <t>Life Insurance</t>
  </si>
  <si>
    <t>Workers' Compensation</t>
  </si>
  <si>
    <t>Unemployment Insurance</t>
  </si>
  <si>
    <t>Union Benefits Program</t>
  </si>
  <si>
    <t>Unclassified Employee Benefits</t>
  </si>
  <si>
    <t>Debt Service</t>
  </si>
  <si>
    <t>Debt Principal</t>
  </si>
  <si>
    <t>Interest on Debt</t>
  </si>
  <si>
    <t>Other Uses</t>
  </si>
  <si>
    <t>Tranfers</t>
  </si>
  <si>
    <t>Airports</t>
  </si>
  <si>
    <t>Rail Service</t>
  </si>
  <si>
    <t xml:space="preserve">1  Starting in 2007, counties were required to report sales tax revenues on a gross collections basis, and to report a contractual expenditure for the amount of sales tax they distribute to other municipalities. Certain counties implemented this reporting requirement prior to 2007: Broome County implemented this change starting in 2005, and Monroe, Onondaga, and Tioga started in 2006. Previously, counties only reported the amount of sales tax they retained, and did not report an expenditure if they distributed to municipalities. Due to this reporting change, trend data for county sales tax revenue and general government expenditures will show notable increases starting in 2007, and financial tables that combine data for multiple classes of government that include counties may double count sales tax revenues. </t>
  </si>
  <si>
    <t>SOURCE:  New York State Office of the State Comptroller, "Financial Data for Local Governments," https://www.osc.state.ny.us/localgov/datanstat/findata/index_choice.htm (last viewed November 18, 2019).</t>
  </si>
  <si>
    <t>County Distribution Sales Tax</t>
  </si>
  <si>
    <r>
      <t>LOSAP</t>
    </r>
    <r>
      <rPr>
        <vertAlign val="superscript"/>
        <sz val="11"/>
        <rFont val="Arial"/>
        <family val="2"/>
      </rPr>
      <t>1</t>
    </r>
    <r>
      <rPr>
        <sz val="11"/>
        <rFont val="Arial"/>
        <family val="2"/>
      </rPr>
      <t>/Miscellaneous</t>
    </r>
  </si>
  <si>
    <t>New York State—Fiscal Years Ended in 2005-18</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</si>
</sst>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0_);[Red]\(&quot;$&quot;#,##0.0\)"/>
    <numFmt numFmtId="170" formatCode="_(* #,##0.0_);_(* \(#,##0.0\);_(* &quot;-&quot;??_);_(@_)"/>
    <numFmt numFmtId="171" formatCode="&quot;$&quot;#,##0.00"/>
    <numFmt numFmtId="172" formatCode="&quot;$&quot;#,##0.0"/>
    <numFmt numFmtId="173" formatCode="&quot;$&quot;#,##0"/>
    <numFmt numFmtId="174" formatCode="[$-409]dddd\,\ mmmm\ d\,\ yyyy"/>
    <numFmt numFmtId="175" formatCode="[$-409]h:mm:ss\ AM/PM"/>
  </numFmts>
  <fonts count="45">
    <font>
      <sz val="12"/>
      <name val="Times New Roman"/>
      <family val="0"/>
    </font>
    <font>
      <b/>
      <sz val="16"/>
      <name val="Times New Roman"/>
      <family val="1"/>
    </font>
    <font>
      <b/>
      <sz val="11"/>
      <name val="Arial"/>
      <family val="2"/>
    </font>
    <font>
      <sz val="11"/>
      <name val="Arial"/>
      <family val="2"/>
    </font>
    <font>
      <b/>
      <sz val="16"/>
      <name val="Arial"/>
      <family val="2"/>
    </font>
    <font>
      <vertAlign val="superscrip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u val="single"/>
      <sz val="12"/>
      <color indexed="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5"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7">
    <xf numFmtId="0" fontId="0" fillId="0" borderId="0" xfId="0" applyAlignment="1">
      <alignment/>
    </xf>
    <xf numFmtId="0" fontId="0" fillId="33" borderId="0" xfId="0"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horizontal="center"/>
    </xf>
    <xf numFmtId="0" fontId="0" fillId="0" borderId="0" xfId="0" applyFill="1" applyAlignment="1">
      <alignment/>
    </xf>
    <xf numFmtId="0" fontId="1" fillId="0" borderId="0" xfId="0" applyFont="1" applyFill="1" applyAlignment="1">
      <alignment/>
    </xf>
    <xf numFmtId="0" fontId="0" fillId="33" borderId="0" xfId="0" applyFont="1" applyFill="1" applyAlignment="1">
      <alignment/>
    </xf>
    <xf numFmtId="0" fontId="0" fillId="33" borderId="0" xfId="0" applyFont="1" applyFill="1" applyBorder="1" applyAlignment="1">
      <alignment/>
    </xf>
    <xf numFmtId="0" fontId="2" fillId="0" borderId="0" xfId="0" applyFont="1" applyFill="1" applyAlignment="1">
      <alignment horizontal="left"/>
    </xf>
    <xf numFmtId="0" fontId="3" fillId="0" borderId="0" xfId="0" applyFont="1" applyFill="1" applyAlignment="1">
      <alignment/>
    </xf>
    <xf numFmtId="0" fontId="3" fillId="0" borderId="10" xfId="0" applyFont="1" applyFill="1" applyBorder="1" applyAlignment="1">
      <alignment/>
    </xf>
    <xf numFmtId="0" fontId="3" fillId="0" borderId="10" xfId="0" applyFont="1" applyFill="1" applyBorder="1" applyAlignment="1">
      <alignment horizontal="right"/>
    </xf>
    <xf numFmtId="0" fontId="3" fillId="0" borderId="10" xfId="0" applyFont="1" applyFill="1" applyBorder="1" applyAlignment="1" quotePrefix="1">
      <alignment horizontal="right"/>
    </xf>
    <xf numFmtId="0" fontId="3" fillId="33" borderId="0" xfId="0" applyFont="1" applyFill="1" applyAlignment="1">
      <alignment/>
    </xf>
    <xf numFmtId="168" fontId="3" fillId="0" borderId="0" xfId="0" applyNumberFormat="1" applyFont="1" applyFill="1" applyAlignment="1">
      <alignment horizontal="right"/>
    </xf>
    <xf numFmtId="0" fontId="3" fillId="0" borderId="0" xfId="0" applyFont="1" applyFill="1" applyAlignment="1">
      <alignment horizontal="left"/>
    </xf>
    <xf numFmtId="0" fontId="3" fillId="33" borderId="11" xfId="0" applyFont="1" applyFill="1" applyBorder="1" applyAlignment="1">
      <alignment/>
    </xf>
    <xf numFmtId="0" fontId="3" fillId="0" borderId="0" xfId="0" applyFont="1" applyFill="1" applyAlignment="1">
      <alignment/>
    </xf>
    <xf numFmtId="0" fontId="3" fillId="0" borderId="0" xfId="0" applyNumberFormat="1" applyFont="1" applyFill="1" applyAlignment="1" quotePrefix="1">
      <alignment horizontal="left"/>
    </xf>
    <xf numFmtId="0" fontId="4" fillId="0" borderId="0" xfId="0" applyFont="1" applyFill="1" applyAlignment="1">
      <alignment horizontal="left"/>
    </xf>
    <xf numFmtId="173" fontId="3" fillId="0" borderId="0" xfId="0" applyNumberFormat="1" applyFont="1" applyFill="1" applyAlignment="1">
      <alignment/>
    </xf>
    <xf numFmtId="173" fontId="3" fillId="0" borderId="0" xfId="0" applyNumberFormat="1" applyFont="1" applyFill="1" applyAlignment="1" quotePrefix="1">
      <alignment/>
    </xf>
    <xf numFmtId="173" fontId="43" fillId="0" borderId="0" xfId="0" applyNumberFormat="1" applyFont="1" applyFill="1" applyAlignment="1">
      <alignment horizontal="right" wrapText="1" readingOrder="1"/>
    </xf>
    <xf numFmtId="0" fontId="3" fillId="0" borderId="0" xfId="0" applyFont="1" applyFill="1" applyAlignment="1">
      <alignment horizontal="left" indent="1"/>
    </xf>
    <xf numFmtId="0" fontId="3" fillId="0" borderId="0" xfId="0" applyFont="1" applyFill="1" applyAlignment="1">
      <alignment horizontal="left" indent="2"/>
    </xf>
    <xf numFmtId="0" fontId="3" fillId="0" borderId="0" xfId="0" applyFont="1" applyFill="1" applyAlignment="1">
      <alignment horizontal="left" indent="3"/>
    </xf>
    <xf numFmtId="0" fontId="3" fillId="0" borderId="11" xfId="0" applyFont="1" applyFill="1" applyBorder="1" applyAlignment="1">
      <alignment horizontal="left" indent="3"/>
    </xf>
    <xf numFmtId="173" fontId="43" fillId="0" borderId="11" xfId="0" applyNumberFormat="1" applyFont="1" applyFill="1" applyBorder="1" applyAlignment="1">
      <alignment horizontal="right" wrapText="1" readingOrder="1"/>
    </xf>
    <xf numFmtId="173" fontId="44" fillId="0" borderId="0" xfId="0" applyNumberFormat="1" applyFont="1" applyAlignment="1">
      <alignment/>
    </xf>
    <xf numFmtId="173" fontId="44" fillId="0" borderId="0" xfId="0" applyNumberFormat="1" applyFont="1" applyFill="1" applyBorder="1" applyAlignment="1">
      <alignment/>
    </xf>
    <xf numFmtId="173" fontId="44" fillId="0" borderId="0" xfId="56" applyNumberFormat="1" applyFont="1" applyFill="1" applyBorder="1">
      <alignment/>
      <protection/>
    </xf>
    <xf numFmtId="173" fontId="43" fillId="0" borderId="0" xfId="0" applyNumberFormat="1" applyFont="1" applyFill="1" applyAlignment="1">
      <alignment horizontal="right" readingOrder="1"/>
    </xf>
    <xf numFmtId="173" fontId="44" fillId="0" borderId="0" xfId="0" applyNumberFormat="1" applyFont="1" applyBorder="1" applyAlignment="1">
      <alignment/>
    </xf>
    <xf numFmtId="0" fontId="3" fillId="0" borderId="0" xfId="0" applyFont="1" applyFill="1" applyBorder="1" applyAlignment="1">
      <alignment horizontal="left" readingOrder="1"/>
    </xf>
    <xf numFmtId="0" fontId="3" fillId="0" borderId="0" xfId="0" applyFont="1" applyFill="1" applyAlignment="1">
      <alignment horizontal="left" wrapText="1"/>
    </xf>
    <xf numFmtId="0" fontId="35" fillId="0" borderId="0" xfId="52" applyNumberFormat="1" applyFill="1" applyAlignment="1" quotePrefix="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sc.state.ny.us/localgov/datanstat/findata/index_choice.ht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33"/>
  <sheetViews>
    <sheetView tabSelected="1" zoomScalePageLayoutView="0" workbookViewId="0" topLeftCell="A1">
      <selection activeCell="A1" sqref="A1"/>
    </sheetView>
  </sheetViews>
  <sheetFormatPr defaultColWidth="9.00390625" defaultRowHeight="15.75"/>
  <cols>
    <col min="1" max="1" width="39.625" style="1" customWidth="1"/>
    <col min="2" max="14" width="18.625" style="1" customWidth="1"/>
    <col min="15" max="15" width="18.50390625" style="1" customWidth="1"/>
    <col min="16" max="18" width="18.625" style="1" customWidth="1"/>
    <col min="19" max="19" width="13.625" style="1" customWidth="1"/>
    <col min="20" max="20" width="11.50390625" style="1" bestFit="1" customWidth="1"/>
    <col min="21" max="21" width="2.25390625" style="1" customWidth="1"/>
    <col min="22" max="22" width="11.50390625" style="1" bestFit="1" customWidth="1"/>
    <col min="23" max="23" width="2.625" style="1" customWidth="1"/>
    <col min="24" max="24" width="11.50390625" style="1" bestFit="1" customWidth="1"/>
    <col min="25" max="25" width="2.625" style="1" customWidth="1"/>
    <col min="26" max="26" width="11.50390625" style="1" bestFit="1" customWidth="1"/>
    <col min="27" max="16384" width="9.00390625" style="1" customWidth="1"/>
  </cols>
  <sheetData>
    <row r="1" spans="2:36" ht="20.25">
      <c r="B1" s="20" t="s">
        <v>1</v>
      </c>
      <c r="C1" s="20"/>
      <c r="D1" s="20"/>
      <c r="E1" s="20"/>
      <c r="F1" s="9"/>
      <c r="G1" s="9"/>
      <c r="H1" s="9"/>
      <c r="I1" s="9"/>
      <c r="J1" s="9"/>
      <c r="K1" s="9"/>
      <c r="L1" s="21"/>
      <c r="M1" s="9"/>
      <c r="N1" s="10"/>
      <c r="O1" s="10"/>
      <c r="P1" s="6"/>
      <c r="Q1" s="3"/>
      <c r="R1" s="3"/>
      <c r="S1" s="3"/>
      <c r="T1" s="5"/>
      <c r="U1" s="5"/>
      <c r="Z1" s="4"/>
      <c r="AA1" s="3"/>
      <c r="AB1" s="3"/>
      <c r="AC1" s="3"/>
      <c r="AD1" s="3"/>
      <c r="AE1" s="3"/>
      <c r="AF1" s="3"/>
      <c r="AG1" s="3"/>
      <c r="AH1" s="2"/>
      <c r="AI1" s="2"/>
      <c r="AJ1" s="2"/>
    </row>
    <row r="2" spans="2:36" ht="20.25">
      <c r="B2" s="20" t="s">
        <v>105</v>
      </c>
      <c r="C2" s="20"/>
      <c r="D2" s="20"/>
      <c r="E2" s="20"/>
      <c r="F2" s="9"/>
      <c r="G2" s="9"/>
      <c r="H2" s="9"/>
      <c r="I2" s="9"/>
      <c r="J2" s="9"/>
      <c r="K2" s="9"/>
      <c r="L2" s="9"/>
      <c r="M2" s="9"/>
      <c r="N2" s="10"/>
      <c r="O2" s="10"/>
      <c r="P2" s="3"/>
      <c r="Q2" s="3"/>
      <c r="R2" s="3"/>
      <c r="S2" s="3"/>
      <c r="Z2" s="4"/>
      <c r="AA2" s="3"/>
      <c r="AB2" s="3"/>
      <c r="AC2" s="3"/>
      <c r="AD2" s="3"/>
      <c r="AE2" s="3"/>
      <c r="AF2" s="3"/>
      <c r="AG2" s="3"/>
      <c r="AH2" s="2"/>
      <c r="AI2" s="2"/>
      <c r="AJ2" s="2"/>
    </row>
    <row r="3" spans="1:36" ht="15.75">
      <c r="A3" s="9"/>
      <c r="B3" s="9"/>
      <c r="C3" s="9"/>
      <c r="D3" s="9"/>
      <c r="E3" s="9"/>
      <c r="F3" s="9"/>
      <c r="G3" s="9"/>
      <c r="H3" s="9"/>
      <c r="I3" s="9"/>
      <c r="J3" s="9"/>
      <c r="K3" s="9"/>
      <c r="L3" s="9"/>
      <c r="M3" s="9"/>
      <c r="N3" s="10"/>
      <c r="O3" s="10"/>
      <c r="P3" s="3"/>
      <c r="Q3" s="3"/>
      <c r="R3" s="3"/>
      <c r="S3" s="3"/>
      <c r="T3" s="4"/>
      <c r="U3" s="4"/>
      <c r="V3" s="4"/>
      <c r="W3" s="4"/>
      <c r="X3" s="4"/>
      <c r="Y3" s="4"/>
      <c r="Z3" s="4"/>
      <c r="AA3" s="3"/>
      <c r="AB3" s="3"/>
      <c r="AC3" s="3"/>
      <c r="AD3" s="3"/>
      <c r="AE3" s="3"/>
      <c r="AF3" s="3"/>
      <c r="AG3" s="3"/>
      <c r="AH3" s="2"/>
      <c r="AI3" s="2"/>
      <c r="AJ3" s="2"/>
    </row>
    <row r="4" spans="1:36" ht="15.75" customHeight="1">
      <c r="A4" s="11"/>
      <c r="B4" s="11">
        <v>2018</v>
      </c>
      <c r="C4" s="11">
        <v>2017</v>
      </c>
      <c r="D4" s="11">
        <v>2016</v>
      </c>
      <c r="E4" s="11">
        <v>2015</v>
      </c>
      <c r="F4" s="12">
        <v>2014</v>
      </c>
      <c r="G4" s="13">
        <v>2013</v>
      </c>
      <c r="H4" s="13">
        <v>2012</v>
      </c>
      <c r="I4" s="13">
        <v>2011</v>
      </c>
      <c r="J4" s="13">
        <v>2010</v>
      </c>
      <c r="K4" s="13">
        <v>2009</v>
      </c>
      <c r="L4" s="12">
        <v>2008</v>
      </c>
      <c r="M4" s="12">
        <v>2007</v>
      </c>
      <c r="N4" s="12">
        <v>2006</v>
      </c>
      <c r="O4" s="12">
        <v>2005</v>
      </c>
      <c r="S4" s="7"/>
      <c r="AA4" s="3"/>
      <c r="AB4" s="3"/>
      <c r="AC4" s="3"/>
      <c r="AD4" s="3"/>
      <c r="AE4" s="3"/>
      <c r="AF4" s="3"/>
      <c r="AG4" s="3"/>
      <c r="AH4" s="2"/>
      <c r="AI4" s="2"/>
      <c r="AJ4" s="2"/>
    </row>
    <row r="5" spans="1:36" ht="15.75">
      <c r="A5" s="10"/>
      <c r="B5" s="10"/>
      <c r="C5" s="10"/>
      <c r="D5" s="10"/>
      <c r="E5" s="10"/>
      <c r="F5" s="15"/>
      <c r="G5" s="15"/>
      <c r="H5" s="15"/>
      <c r="I5" s="15"/>
      <c r="J5" s="15"/>
      <c r="K5" s="15"/>
      <c r="L5" s="15"/>
      <c r="M5" s="14"/>
      <c r="N5" s="14"/>
      <c r="O5" s="14"/>
      <c r="S5" s="7"/>
      <c r="AA5" s="3"/>
      <c r="AB5" s="3"/>
      <c r="AC5" s="3"/>
      <c r="AD5" s="3"/>
      <c r="AE5" s="3"/>
      <c r="AF5" s="3"/>
      <c r="AG5" s="3"/>
      <c r="AH5" s="2"/>
      <c r="AI5" s="2"/>
      <c r="AJ5" s="2"/>
    </row>
    <row r="6" spans="1:36" ht="15.75">
      <c r="A6" s="16" t="s">
        <v>2</v>
      </c>
      <c r="B6" s="21">
        <f aca="true" t="shared" si="0" ref="B6:J6">+B9+B11</f>
        <v>27691033260.910004</v>
      </c>
      <c r="C6" s="21">
        <f t="shared" si="0"/>
        <v>27318252203.749996</v>
      </c>
      <c r="D6" s="21">
        <f t="shared" si="0"/>
        <v>27166197543.11</v>
      </c>
      <c r="E6" s="21">
        <f t="shared" si="0"/>
        <v>26644533001.989998</v>
      </c>
      <c r="F6" s="21">
        <f t="shared" si="0"/>
        <v>26360951572.379997</v>
      </c>
      <c r="G6" s="21">
        <f t="shared" si="0"/>
        <v>25981418745.030003</v>
      </c>
      <c r="H6" s="21">
        <f t="shared" si="0"/>
        <v>26016509626.140003</v>
      </c>
      <c r="I6" s="21">
        <f t="shared" si="0"/>
        <v>25117919862.99</v>
      </c>
      <c r="J6" s="21">
        <f t="shared" si="0"/>
        <v>25496400322.519997</v>
      </c>
      <c r="K6" s="21">
        <f>+K9+K11-1</f>
        <v>25537915433.94</v>
      </c>
      <c r="L6" s="21">
        <f>+L9+L11+1</f>
        <v>25529266319</v>
      </c>
      <c r="M6" s="21">
        <f>+M9+M11</f>
        <v>24145625560</v>
      </c>
      <c r="N6" s="21">
        <f>+N9+N11</f>
        <v>22475770940</v>
      </c>
      <c r="O6" s="21">
        <f>+O9+O11+1</f>
        <v>21760840039</v>
      </c>
      <c r="S6" s="7"/>
      <c r="AA6" s="3"/>
      <c r="AB6" s="3"/>
      <c r="AC6" s="3"/>
      <c r="AD6" s="3"/>
      <c r="AE6" s="3"/>
      <c r="AF6" s="3"/>
      <c r="AG6" s="3"/>
      <c r="AH6" s="2"/>
      <c r="AI6" s="2"/>
      <c r="AJ6" s="2"/>
    </row>
    <row r="7" spans="1:36" ht="15.75">
      <c r="A7" s="16"/>
      <c r="B7" s="16"/>
      <c r="C7" s="16"/>
      <c r="D7" s="16"/>
      <c r="E7" s="16"/>
      <c r="F7" s="21"/>
      <c r="G7" s="21"/>
      <c r="H7" s="21"/>
      <c r="I7" s="21"/>
      <c r="J7" s="21"/>
      <c r="K7" s="21"/>
      <c r="L7" s="21"/>
      <c r="M7" s="14"/>
      <c r="N7" s="14"/>
      <c r="O7" s="14"/>
      <c r="S7" s="7"/>
      <c r="AA7" s="3"/>
      <c r="AB7" s="3"/>
      <c r="AC7" s="3"/>
      <c r="AD7" s="3"/>
      <c r="AE7" s="3"/>
      <c r="AF7" s="3"/>
      <c r="AG7" s="3"/>
      <c r="AH7" s="2"/>
      <c r="AI7" s="2"/>
      <c r="AJ7" s="2"/>
    </row>
    <row r="8" spans="1:36" ht="15.75">
      <c r="A8" s="24" t="s">
        <v>97</v>
      </c>
      <c r="B8" s="24"/>
      <c r="C8" s="24"/>
      <c r="D8" s="24"/>
      <c r="E8" s="24"/>
      <c r="F8" s="21"/>
      <c r="G8" s="21"/>
      <c r="H8" s="21"/>
      <c r="I8" s="21"/>
      <c r="J8" s="21"/>
      <c r="K8" s="21"/>
      <c r="L8" s="21"/>
      <c r="M8" s="14"/>
      <c r="N8" s="14"/>
      <c r="O8" s="14"/>
      <c r="S8" s="7"/>
      <c r="AA8" s="3"/>
      <c r="AB8" s="3"/>
      <c r="AC8" s="3"/>
      <c r="AD8" s="3"/>
      <c r="AE8" s="3"/>
      <c r="AF8" s="3"/>
      <c r="AG8" s="3"/>
      <c r="AH8" s="2"/>
      <c r="AI8" s="2"/>
      <c r="AJ8" s="2"/>
    </row>
    <row r="9" spans="1:36" ht="15.75">
      <c r="A9" s="25" t="s">
        <v>98</v>
      </c>
      <c r="B9" s="29">
        <v>2295909348.120001</v>
      </c>
      <c r="C9" s="29">
        <v>2340893035.3199997</v>
      </c>
      <c r="D9" s="29">
        <v>2382681899.7700005</v>
      </c>
      <c r="E9" s="33">
        <v>2266303846.67</v>
      </c>
      <c r="F9" s="29">
        <v>2281480151.15</v>
      </c>
      <c r="G9" s="29">
        <v>2221824450.07</v>
      </c>
      <c r="H9" s="29">
        <v>2218552534.9900002</v>
      </c>
      <c r="I9" s="31">
        <v>1727540166.15</v>
      </c>
      <c r="J9" s="30">
        <v>2208946435.33</v>
      </c>
      <c r="K9" s="30">
        <v>2448743319.6199994</v>
      </c>
      <c r="L9" s="32">
        <v>2442787629</v>
      </c>
      <c r="M9" s="23">
        <v>2447150497</v>
      </c>
      <c r="N9" s="32">
        <v>2574954831</v>
      </c>
      <c r="O9" s="32">
        <v>2653182905</v>
      </c>
      <c r="S9" s="7"/>
      <c r="AA9" s="3"/>
      <c r="AB9" s="3"/>
      <c r="AC9" s="3"/>
      <c r="AD9" s="3"/>
      <c r="AE9" s="3"/>
      <c r="AF9" s="3"/>
      <c r="AG9" s="3"/>
      <c r="AH9" s="2"/>
      <c r="AI9" s="2"/>
      <c r="AJ9" s="2"/>
    </row>
    <row r="10" spans="1:36" ht="15.75">
      <c r="A10" s="16"/>
      <c r="B10" s="16"/>
      <c r="C10" s="16"/>
      <c r="D10" s="16"/>
      <c r="E10" s="16"/>
      <c r="F10" s="21"/>
      <c r="G10" s="21"/>
      <c r="H10" s="21"/>
      <c r="I10" s="21"/>
      <c r="J10" s="21"/>
      <c r="K10" s="21"/>
      <c r="L10" s="21"/>
      <c r="M10" s="14"/>
      <c r="N10" s="14"/>
      <c r="O10" s="14"/>
      <c r="S10" s="7"/>
      <c r="AA10" s="3"/>
      <c r="AB10" s="3"/>
      <c r="AC10" s="3"/>
      <c r="AD10" s="3"/>
      <c r="AE10" s="3"/>
      <c r="AF10" s="3"/>
      <c r="AG10" s="3"/>
      <c r="AH10" s="2"/>
      <c r="AI10" s="2"/>
      <c r="AJ10" s="2"/>
    </row>
    <row r="11" spans="1:36" ht="15.75">
      <c r="A11" s="24" t="s">
        <v>0</v>
      </c>
      <c r="B11" s="21">
        <f aca="true" t="shared" si="1" ref="B11:I11">+B13+B21+B30+B40+B48+B59+B70+B77+B85+B92+B98+B106+B120</f>
        <v>25395123912.790005</v>
      </c>
      <c r="C11" s="21">
        <f t="shared" si="1"/>
        <v>24977359168.429996</v>
      </c>
      <c r="D11" s="21">
        <f t="shared" si="1"/>
        <v>24783515643.34</v>
      </c>
      <c r="E11" s="21">
        <f t="shared" si="1"/>
        <v>24378229155.32</v>
      </c>
      <c r="F11" s="21">
        <f t="shared" si="1"/>
        <v>24079471421.229996</v>
      </c>
      <c r="G11" s="21">
        <f t="shared" si="1"/>
        <v>23759594294.960003</v>
      </c>
      <c r="H11" s="21">
        <f t="shared" si="1"/>
        <v>23797957091.15</v>
      </c>
      <c r="I11" s="21">
        <f t="shared" si="1"/>
        <v>23390379696.84</v>
      </c>
      <c r="J11" s="21">
        <f>+J13+J21+J30+J40+J48+J59+J70+J77+J85+J92+J98+J106+J120+1</f>
        <v>23287453887.189995</v>
      </c>
      <c r="K11" s="21">
        <f>+K13+K21+K30+K40+K48+K59+K70+K77+K85+K92+K98+K106+K120-1</f>
        <v>23089172115.32</v>
      </c>
      <c r="L11" s="21">
        <f>+L13+L21+L30+L40+L48+L59+L70+L77+L85+L92+L98+L106+L120-2</f>
        <v>23086478689</v>
      </c>
      <c r="M11" s="21">
        <f>+M13+M21+M30+M40+M48+M59+M70+M77+M85+M92+M98+M106+M120+2</f>
        <v>21698475063</v>
      </c>
      <c r="N11" s="21">
        <f>+N13+N21+N30+N40+N48+N59+N70+N77+N85+N92+N98+N106+N120-1</f>
        <v>19900816109</v>
      </c>
      <c r="O11" s="21">
        <f>+O13+O21+O30+O40+O48+O59+O70+O77+O85+O92+O98+O106+O120-2</f>
        <v>19107657133</v>
      </c>
      <c r="S11" s="7"/>
      <c r="AA11" s="3"/>
      <c r="AB11" s="3"/>
      <c r="AC11" s="3"/>
      <c r="AD11" s="3"/>
      <c r="AE11" s="3"/>
      <c r="AF11" s="3"/>
      <c r="AG11" s="3"/>
      <c r="AH11" s="2"/>
      <c r="AI11" s="2"/>
      <c r="AJ11" s="2"/>
    </row>
    <row r="12" spans="1:36" ht="15.75">
      <c r="A12" s="16"/>
      <c r="B12" s="16"/>
      <c r="C12" s="21"/>
      <c r="D12" s="21"/>
      <c r="E12" s="21"/>
      <c r="F12" s="21"/>
      <c r="G12" s="21"/>
      <c r="H12" s="21"/>
      <c r="I12" s="21"/>
      <c r="J12" s="21"/>
      <c r="K12" s="21"/>
      <c r="L12" s="21"/>
      <c r="M12" s="14"/>
      <c r="N12" s="14"/>
      <c r="O12" s="14"/>
      <c r="S12" s="7"/>
      <c r="AA12" s="3"/>
      <c r="AB12" s="3"/>
      <c r="AC12" s="3"/>
      <c r="AD12" s="3"/>
      <c r="AE12" s="3"/>
      <c r="AF12" s="3"/>
      <c r="AG12" s="3"/>
      <c r="AH12" s="2"/>
      <c r="AI12" s="2"/>
      <c r="AJ12" s="2"/>
    </row>
    <row r="13" spans="1:36" ht="15.75">
      <c r="A13" s="25" t="s">
        <v>3</v>
      </c>
      <c r="B13" s="22">
        <f>SUM(B14:B19)</f>
        <v>4846173663.2300005</v>
      </c>
      <c r="C13" s="22">
        <f>SUM(C14:C19)</f>
        <v>4640727225.8</v>
      </c>
      <c r="D13" s="22">
        <f>SUM(D14:D19)</f>
        <v>4595365202.0199995</v>
      </c>
      <c r="E13" s="22">
        <f>SUM(E14:E19)</f>
        <v>4427117200.610001</v>
      </c>
      <c r="F13" s="22">
        <f>SUM(F14:F19)</f>
        <v>4273060143.819999</v>
      </c>
      <c r="G13" s="22">
        <f aca="true" t="shared" si="2" ref="G13:O13">SUM(G14:G19)</f>
        <v>4065545304.2099996</v>
      </c>
      <c r="H13" s="22">
        <f t="shared" si="2"/>
        <v>4140788755.5299997</v>
      </c>
      <c r="I13" s="22">
        <f t="shared" si="2"/>
        <v>4014457563.9800005</v>
      </c>
      <c r="J13" s="22">
        <f t="shared" si="2"/>
        <v>4233944262.17</v>
      </c>
      <c r="K13" s="22">
        <f t="shared" si="2"/>
        <v>4075493551.6200004</v>
      </c>
      <c r="L13" s="22">
        <f t="shared" si="2"/>
        <v>4017551908</v>
      </c>
      <c r="M13" s="22">
        <f t="shared" si="2"/>
        <v>3887268111</v>
      </c>
      <c r="N13" s="22">
        <f t="shared" si="2"/>
        <v>2682233827</v>
      </c>
      <c r="O13" s="22">
        <f t="shared" si="2"/>
        <v>2279652431</v>
      </c>
      <c r="S13" s="7"/>
      <c r="AA13" s="3"/>
      <c r="AB13" s="3"/>
      <c r="AC13" s="3"/>
      <c r="AD13" s="3"/>
      <c r="AE13" s="3"/>
      <c r="AF13" s="3"/>
      <c r="AG13" s="3"/>
      <c r="AH13" s="2"/>
      <c r="AI13" s="2"/>
      <c r="AJ13" s="2"/>
    </row>
    <row r="14" spans="1:36" ht="15.75">
      <c r="A14" s="26" t="s">
        <v>4</v>
      </c>
      <c r="B14" s="29">
        <v>1437373324.1200004</v>
      </c>
      <c r="C14" s="29">
        <v>1364719469.94</v>
      </c>
      <c r="D14" s="29">
        <v>1356311715.65</v>
      </c>
      <c r="E14" s="33">
        <v>1255633227.26</v>
      </c>
      <c r="F14" s="29">
        <v>1139719171.6099997</v>
      </c>
      <c r="G14" s="29">
        <v>1007880208.53</v>
      </c>
      <c r="H14" s="29">
        <v>1128780672.18</v>
      </c>
      <c r="I14" s="31">
        <v>1050544804.36</v>
      </c>
      <c r="J14" s="30">
        <v>1055525393.13</v>
      </c>
      <c r="K14" s="30">
        <v>1087342236.0100002</v>
      </c>
      <c r="L14" s="32">
        <v>1042455924</v>
      </c>
      <c r="M14" s="23">
        <v>1021369389</v>
      </c>
      <c r="N14" s="32">
        <v>1013808497</v>
      </c>
      <c r="O14" s="32">
        <v>893479383</v>
      </c>
      <c r="S14" s="7"/>
      <c r="AA14" s="3"/>
      <c r="AB14" s="3"/>
      <c r="AC14" s="3"/>
      <c r="AD14" s="3"/>
      <c r="AE14" s="3"/>
      <c r="AF14" s="3"/>
      <c r="AG14" s="3"/>
      <c r="AH14" s="2"/>
      <c r="AI14" s="2"/>
      <c r="AJ14" s="2"/>
    </row>
    <row r="15" spans="1:36" ht="15.75">
      <c r="A15" s="26" t="s">
        <v>5</v>
      </c>
      <c r="B15" s="29">
        <v>1130532808.2799997</v>
      </c>
      <c r="C15" s="29">
        <v>1089825727.06</v>
      </c>
      <c r="D15" s="29">
        <v>1089984392.9199998</v>
      </c>
      <c r="E15" s="33">
        <v>1067978466.8800002</v>
      </c>
      <c r="F15" s="29">
        <v>1031844272.7500001</v>
      </c>
      <c r="G15" s="29">
        <v>1009138811.9100001</v>
      </c>
      <c r="H15" s="29">
        <v>1045825368.9499997</v>
      </c>
      <c r="I15" s="31">
        <v>1014178046.8900002</v>
      </c>
      <c r="J15" s="30">
        <v>1306240855.88</v>
      </c>
      <c r="K15" s="30">
        <v>1152486291.4300003</v>
      </c>
      <c r="L15" s="32">
        <v>1051346506</v>
      </c>
      <c r="M15" s="23">
        <v>1027874478</v>
      </c>
      <c r="N15" s="32">
        <v>987778677</v>
      </c>
      <c r="O15" s="32">
        <v>872403081</v>
      </c>
      <c r="S15" s="7"/>
      <c r="AA15" s="3"/>
      <c r="AB15" s="3"/>
      <c r="AC15" s="3"/>
      <c r="AD15" s="3"/>
      <c r="AE15" s="3"/>
      <c r="AF15" s="3"/>
      <c r="AG15" s="3"/>
      <c r="AH15" s="2"/>
      <c r="AI15" s="2"/>
      <c r="AJ15" s="2"/>
    </row>
    <row r="16" spans="1:36" ht="15.75">
      <c r="A16" s="26" t="s">
        <v>103</v>
      </c>
      <c r="B16" s="29">
        <v>1878819363.65</v>
      </c>
      <c r="C16" s="29">
        <v>1796416667.34</v>
      </c>
      <c r="D16" s="29">
        <v>1750622771.8200002</v>
      </c>
      <c r="E16" s="33">
        <v>1728573754.84</v>
      </c>
      <c r="F16" s="29">
        <v>1720072704.66</v>
      </c>
      <c r="G16" s="29">
        <v>1687367479.0799997</v>
      </c>
      <c r="H16" s="29">
        <v>1667552595.0600002</v>
      </c>
      <c r="I16" s="31">
        <v>1634803526.9800005</v>
      </c>
      <c r="J16" s="30">
        <v>1615923961.42</v>
      </c>
      <c r="K16" s="30">
        <v>1559053060.49</v>
      </c>
      <c r="L16" s="32">
        <v>1601135429</v>
      </c>
      <c r="M16" s="23">
        <v>1587723226</v>
      </c>
      <c r="N16" s="32">
        <v>452028129</v>
      </c>
      <c r="O16" s="32">
        <v>35500854</v>
      </c>
      <c r="S16" s="7"/>
      <c r="AA16" s="3"/>
      <c r="AB16" s="3"/>
      <c r="AC16" s="3"/>
      <c r="AD16" s="3"/>
      <c r="AE16" s="3"/>
      <c r="AF16" s="3"/>
      <c r="AG16" s="3"/>
      <c r="AH16" s="2"/>
      <c r="AI16" s="2"/>
      <c r="AJ16" s="2"/>
    </row>
    <row r="17" spans="1:36" ht="15.75">
      <c r="A17" s="26" t="s">
        <v>6</v>
      </c>
      <c r="B17" s="29">
        <v>121010749.43</v>
      </c>
      <c r="C17" s="29">
        <v>125220283.29999998</v>
      </c>
      <c r="D17" s="29">
        <v>122725144.93</v>
      </c>
      <c r="E17" s="33">
        <v>121002435.30000001</v>
      </c>
      <c r="F17" s="29">
        <v>122308018.68</v>
      </c>
      <c r="G17" s="29">
        <v>117847781.13000001</v>
      </c>
      <c r="H17" s="29">
        <v>125835544.78999998</v>
      </c>
      <c r="I17" s="31">
        <v>121409741.41000001</v>
      </c>
      <c r="J17" s="30">
        <v>117241010.99000001</v>
      </c>
      <c r="K17" s="30">
        <v>114448577.46</v>
      </c>
      <c r="L17" s="32">
        <v>109122580</v>
      </c>
      <c r="M17" s="23">
        <v>107403815</v>
      </c>
      <c r="N17" s="32">
        <v>104028687</v>
      </c>
      <c r="O17" s="32">
        <v>100727186</v>
      </c>
      <c r="S17" s="7"/>
      <c r="AA17" s="3"/>
      <c r="AB17" s="3"/>
      <c r="AC17" s="3"/>
      <c r="AD17" s="3"/>
      <c r="AE17" s="3"/>
      <c r="AF17" s="3"/>
      <c r="AG17" s="3"/>
      <c r="AH17" s="2"/>
      <c r="AI17" s="2"/>
      <c r="AJ17" s="2"/>
    </row>
    <row r="18" spans="1:36" ht="15.75">
      <c r="A18" s="26" t="s">
        <v>7</v>
      </c>
      <c r="B18" s="29">
        <v>66458187.13999999</v>
      </c>
      <c r="C18" s="29">
        <v>63654135.45</v>
      </c>
      <c r="D18" s="29">
        <v>65191692.10999999</v>
      </c>
      <c r="E18" s="33">
        <v>62830653.75</v>
      </c>
      <c r="F18" s="29">
        <v>50270355.949999996</v>
      </c>
      <c r="G18" s="29">
        <v>49152326.20999999</v>
      </c>
      <c r="H18" s="29">
        <v>74813829.77000001</v>
      </c>
      <c r="I18" s="31">
        <v>60710290.3</v>
      </c>
      <c r="J18" s="30">
        <v>81707978.31</v>
      </c>
      <c r="K18" s="30">
        <v>83805276.13</v>
      </c>
      <c r="L18" s="32">
        <v>79527459</v>
      </c>
      <c r="M18" s="23">
        <v>68102754</v>
      </c>
      <c r="N18" s="32">
        <v>76076272</v>
      </c>
      <c r="O18" s="32">
        <v>65615205</v>
      </c>
      <c r="S18" s="7"/>
      <c r="AA18" s="3"/>
      <c r="AB18" s="3"/>
      <c r="AC18" s="3"/>
      <c r="AD18" s="3"/>
      <c r="AE18" s="3"/>
      <c r="AF18" s="3"/>
      <c r="AG18" s="3"/>
      <c r="AH18" s="2"/>
      <c r="AI18" s="2"/>
      <c r="AJ18" s="2"/>
    </row>
    <row r="19" spans="1:36" ht="15.75">
      <c r="A19" s="26" t="s">
        <v>8</v>
      </c>
      <c r="B19" s="29">
        <v>211979230.60999998</v>
      </c>
      <c r="C19" s="29">
        <v>200890942.71</v>
      </c>
      <c r="D19" s="29">
        <v>210529484.58999997</v>
      </c>
      <c r="E19" s="33">
        <v>191098662.58</v>
      </c>
      <c r="F19" s="29">
        <v>208845620.17</v>
      </c>
      <c r="G19" s="29">
        <v>194158697.35000002</v>
      </c>
      <c r="H19" s="29">
        <v>97980744.78000002</v>
      </c>
      <c r="I19" s="31">
        <v>132811154.04</v>
      </c>
      <c r="J19" s="30">
        <v>57305062.43999999</v>
      </c>
      <c r="K19" s="30">
        <v>78358110.1</v>
      </c>
      <c r="L19" s="32">
        <v>133964010</v>
      </c>
      <c r="M19" s="23">
        <v>74794449</v>
      </c>
      <c r="N19" s="32">
        <v>48513565</v>
      </c>
      <c r="O19" s="32">
        <v>311926722</v>
      </c>
      <c r="S19" s="7"/>
      <c r="AA19" s="3"/>
      <c r="AB19" s="3"/>
      <c r="AC19" s="3"/>
      <c r="AD19" s="3"/>
      <c r="AE19" s="3"/>
      <c r="AF19" s="3"/>
      <c r="AG19" s="3"/>
      <c r="AH19" s="2"/>
      <c r="AI19" s="2"/>
      <c r="AJ19" s="2"/>
    </row>
    <row r="20" spans="1:36" ht="15.75">
      <c r="A20" s="16"/>
      <c r="B20" s="16"/>
      <c r="C20" s="16"/>
      <c r="D20" s="16"/>
      <c r="E20" s="16"/>
      <c r="F20" s="22"/>
      <c r="G20" s="22"/>
      <c r="H20" s="22"/>
      <c r="I20" s="22"/>
      <c r="J20" s="22"/>
      <c r="K20" s="22"/>
      <c r="L20" s="22"/>
      <c r="M20" s="14"/>
      <c r="N20" s="14"/>
      <c r="O20" s="14"/>
      <c r="S20" s="7"/>
      <c r="AA20" s="3"/>
      <c r="AB20" s="3"/>
      <c r="AC20" s="3"/>
      <c r="AD20" s="3"/>
      <c r="AE20" s="3"/>
      <c r="AF20" s="3"/>
      <c r="AG20" s="3"/>
      <c r="AH20" s="2"/>
      <c r="AI20" s="2"/>
      <c r="AJ20" s="2"/>
    </row>
    <row r="21" spans="1:36" ht="15.75">
      <c r="A21" s="25" t="s">
        <v>9</v>
      </c>
      <c r="B21" s="23">
        <f>SUM(B22:B28)</f>
        <v>1167928724.5700002</v>
      </c>
      <c r="C21" s="23">
        <f>SUM(C22:C28)</f>
        <v>1132377371.8500001</v>
      </c>
      <c r="D21" s="23">
        <f>SUM(D22:D28)</f>
        <v>1158865080.16</v>
      </c>
      <c r="E21" s="23">
        <f>SUM(E22:E28)</f>
        <v>1058422519.2</v>
      </c>
      <c r="F21" s="23">
        <f>SUM(F22:F28)</f>
        <v>1059036497.8399999</v>
      </c>
      <c r="G21" s="23">
        <f aca="true" t="shared" si="3" ref="G21:O21">SUM(G22:G28)</f>
        <v>1099558753.71</v>
      </c>
      <c r="H21" s="23">
        <f t="shared" si="3"/>
        <v>1160104905.0100002</v>
      </c>
      <c r="I21" s="23">
        <f t="shared" si="3"/>
        <v>1142443347.83</v>
      </c>
      <c r="J21" s="23">
        <f t="shared" si="3"/>
        <v>1149583676.56</v>
      </c>
      <c r="K21" s="23">
        <f t="shared" si="3"/>
        <v>1114543717.22</v>
      </c>
      <c r="L21" s="23">
        <f t="shared" si="3"/>
        <v>1098674630</v>
      </c>
      <c r="M21" s="23">
        <f t="shared" si="3"/>
        <v>1023679970</v>
      </c>
      <c r="N21" s="23">
        <f t="shared" si="3"/>
        <v>1106975700</v>
      </c>
      <c r="O21" s="23">
        <f t="shared" si="3"/>
        <v>1000826654</v>
      </c>
      <c r="S21" s="7"/>
      <c r="AA21" s="3"/>
      <c r="AB21" s="3"/>
      <c r="AC21" s="3"/>
      <c r="AD21" s="3"/>
      <c r="AE21" s="3"/>
      <c r="AF21" s="3"/>
      <c r="AG21" s="3"/>
      <c r="AH21" s="2"/>
      <c r="AI21" s="2"/>
      <c r="AJ21" s="2"/>
    </row>
    <row r="22" spans="1:36" ht="15.75">
      <c r="A22" s="26" t="s">
        <v>10</v>
      </c>
      <c r="B22" s="29">
        <v>5576725.040000001</v>
      </c>
      <c r="C22" s="29">
        <v>5388557.24</v>
      </c>
      <c r="D22" s="29">
        <v>5232058.030000001</v>
      </c>
      <c r="E22" s="33">
        <v>5003998.4399999995</v>
      </c>
      <c r="F22" s="29">
        <v>4870554.69</v>
      </c>
      <c r="G22" s="29">
        <v>4697342.6899999995</v>
      </c>
      <c r="H22" s="29">
        <v>4545813.67</v>
      </c>
      <c r="I22" s="31">
        <v>4665263.669999999</v>
      </c>
      <c r="J22" s="30">
        <v>4743353.77</v>
      </c>
      <c r="K22" s="30">
        <v>4808660.31</v>
      </c>
      <c r="L22" s="32">
        <v>4603821</v>
      </c>
      <c r="M22" s="23">
        <v>5525363</v>
      </c>
      <c r="N22" s="32">
        <v>5349963</v>
      </c>
      <c r="O22" s="32">
        <v>5332340</v>
      </c>
      <c r="S22" s="7"/>
      <c r="AA22" s="3"/>
      <c r="AB22" s="3"/>
      <c r="AC22" s="3"/>
      <c r="AD22" s="3"/>
      <c r="AE22" s="3"/>
      <c r="AF22" s="3"/>
      <c r="AG22" s="3"/>
      <c r="AH22" s="2"/>
      <c r="AI22" s="2"/>
      <c r="AJ22" s="2"/>
    </row>
    <row r="23" spans="1:36" ht="15.75">
      <c r="A23" s="26" t="s">
        <v>11</v>
      </c>
      <c r="B23" s="29">
        <v>0</v>
      </c>
      <c r="C23" s="29">
        <v>0</v>
      </c>
      <c r="D23" s="29">
        <v>0</v>
      </c>
      <c r="E23" s="33">
        <v>0</v>
      </c>
      <c r="F23" s="29">
        <v>0</v>
      </c>
      <c r="G23" s="29">
        <v>0</v>
      </c>
      <c r="H23" s="29">
        <v>0</v>
      </c>
      <c r="I23" s="31">
        <v>0</v>
      </c>
      <c r="J23" s="30">
        <v>0</v>
      </c>
      <c r="K23" s="30">
        <v>0</v>
      </c>
      <c r="L23" s="32">
        <v>0</v>
      </c>
      <c r="M23" s="23">
        <v>0</v>
      </c>
      <c r="N23" s="32">
        <v>0</v>
      </c>
      <c r="O23" s="32">
        <v>0</v>
      </c>
      <c r="S23" s="7"/>
      <c r="AA23" s="3"/>
      <c r="AB23" s="3"/>
      <c r="AC23" s="3"/>
      <c r="AD23" s="3"/>
      <c r="AE23" s="3"/>
      <c r="AF23" s="3"/>
      <c r="AG23" s="3"/>
      <c r="AH23" s="2"/>
      <c r="AI23" s="2"/>
      <c r="AJ23" s="2"/>
    </row>
    <row r="24" spans="1:36" ht="15.75">
      <c r="A24" s="26" t="s">
        <v>12</v>
      </c>
      <c r="B24" s="29">
        <v>0</v>
      </c>
      <c r="C24" s="29">
        <v>0</v>
      </c>
      <c r="D24" s="29">
        <v>0</v>
      </c>
      <c r="E24" s="33">
        <v>0</v>
      </c>
      <c r="F24" s="29">
        <v>0</v>
      </c>
      <c r="G24" s="29">
        <v>0</v>
      </c>
      <c r="H24" s="29">
        <v>0</v>
      </c>
      <c r="I24" s="31">
        <v>0</v>
      </c>
      <c r="J24" s="30">
        <v>0</v>
      </c>
      <c r="K24" s="30">
        <v>0</v>
      </c>
      <c r="L24" s="32">
        <v>0</v>
      </c>
      <c r="M24" s="23">
        <v>0</v>
      </c>
      <c r="N24" s="32">
        <v>0</v>
      </c>
      <c r="O24" s="32">
        <v>0</v>
      </c>
      <c r="S24" s="7"/>
      <c r="AA24" s="3"/>
      <c r="AB24" s="3"/>
      <c r="AC24" s="3"/>
      <c r="AD24" s="3"/>
      <c r="AE24" s="3"/>
      <c r="AF24" s="3"/>
      <c r="AG24" s="3"/>
      <c r="AH24" s="2"/>
      <c r="AI24" s="2"/>
      <c r="AJ24" s="2"/>
    </row>
    <row r="25" spans="1:36" ht="15.75">
      <c r="A25" s="26" t="s">
        <v>13</v>
      </c>
      <c r="B25" s="29">
        <v>0</v>
      </c>
      <c r="C25" s="29">
        <v>0</v>
      </c>
      <c r="D25" s="29">
        <v>0</v>
      </c>
      <c r="E25" s="33">
        <v>0</v>
      </c>
      <c r="F25" s="29">
        <v>0</v>
      </c>
      <c r="G25" s="29">
        <v>0</v>
      </c>
      <c r="H25" s="29">
        <v>0</v>
      </c>
      <c r="I25" s="31">
        <v>0</v>
      </c>
      <c r="J25" s="30">
        <v>0</v>
      </c>
      <c r="K25" s="30">
        <v>0</v>
      </c>
      <c r="L25" s="32">
        <v>0</v>
      </c>
      <c r="M25" s="23">
        <v>0</v>
      </c>
      <c r="N25" s="32">
        <v>0</v>
      </c>
      <c r="O25" s="32">
        <v>0</v>
      </c>
      <c r="S25" s="7"/>
      <c r="AA25" s="3"/>
      <c r="AB25" s="3"/>
      <c r="AC25" s="3"/>
      <c r="AD25" s="3"/>
      <c r="AE25" s="3"/>
      <c r="AF25" s="3"/>
      <c r="AG25" s="3"/>
      <c r="AH25" s="2"/>
      <c r="AI25" s="2"/>
      <c r="AJ25" s="2"/>
    </row>
    <row r="26" spans="1:36" ht="15.75">
      <c r="A26" s="26" t="s">
        <v>14</v>
      </c>
      <c r="B26" s="29">
        <v>0</v>
      </c>
      <c r="C26" s="29">
        <v>0</v>
      </c>
      <c r="D26" s="29">
        <v>0</v>
      </c>
      <c r="E26" s="33">
        <v>0</v>
      </c>
      <c r="F26" s="29">
        <v>0</v>
      </c>
      <c r="G26" s="29">
        <v>0</v>
      </c>
      <c r="H26" s="29">
        <v>0</v>
      </c>
      <c r="I26" s="31">
        <v>0</v>
      </c>
      <c r="J26" s="30">
        <v>0</v>
      </c>
      <c r="K26" s="30">
        <v>0</v>
      </c>
      <c r="L26" s="32">
        <v>0</v>
      </c>
      <c r="M26" s="23">
        <v>0</v>
      </c>
      <c r="N26" s="32">
        <v>0</v>
      </c>
      <c r="O26" s="32">
        <v>0</v>
      </c>
      <c r="S26" s="7"/>
      <c r="AA26" s="3"/>
      <c r="AB26" s="3"/>
      <c r="AC26" s="3"/>
      <c r="AD26" s="3"/>
      <c r="AE26" s="3"/>
      <c r="AF26" s="3"/>
      <c r="AG26" s="3"/>
      <c r="AH26" s="2"/>
      <c r="AI26" s="2"/>
      <c r="AJ26" s="2"/>
    </row>
    <row r="27" spans="1:36" ht="15.75">
      <c r="A27" s="26" t="s">
        <v>15</v>
      </c>
      <c r="B27" s="29">
        <v>439642277.89000005</v>
      </c>
      <c r="C27" s="29">
        <v>448627250.03000003</v>
      </c>
      <c r="D27" s="29">
        <v>417080313.75000006</v>
      </c>
      <c r="E27" s="33">
        <v>393272089.79999995</v>
      </c>
      <c r="F27" s="29">
        <v>373885576.9499999</v>
      </c>
      <c r="G27" s="29">
        <v>413308780.95</v>
      </c>
      <c r="H27" s="29">
        <v>422977969.4700001</v>
      </c>
      <c r="I27" s="31">
        <v>390750003.15999997</v>
      </c>
      <c r="J27" s="30">
        <v>365577989.16999996</v>
      </c>
      <c r="K27" s="30">
        <v>353536910.89</v>
      </c>
      <c r="L27" s="32">
        <v>343750120</v>
      </c>
      <c r="M27" s="23">
        <v>338207868</v>
      </c>
      <c r="N27" s="32">
        <v>329160106</v>
      </c>
      <c r="O27" s="32">
        <v>237802196</v>
      </c>
      <c r="S27" s="7"/>
      <c r="AA27" s="3"/>
      <c r="AB27" s="3"/>
      <c r="AC27" s="3"/>
      <c r="AD27" s="3"/>
      <c r="AE27" s="3"/>
      <c r="AF27" s="3"/>
      <c r="AG27" s="3"/>
      <c r="AH27" s="2"/>
      <c r="AI27" s="2"/>
      <c r="AJ27" s="2"/>
    </row>
    <row r="28" spans="1:36" ht="15.75">
      <c r="A28" s="26" t="s">
        <v>16</v>
      </c>
      <c r="B28" s="29">
        <v>722709721.6400001</v>
      </c>
      <c r="C28" s="29">
        <v>678361564.58</v>
      </c>
      <c r="D28" s="29">
        <v>736552708.38</v>
      </c>
      <c r="E28" s="33">
        <v>660146430.9600002</v>
      </c>
      <c r="F28" s="29">
        <v>680280366.2</v>
      </c>
      <c r="G28" s="29">
        <v>681552630.0699999</v>
      </c>
      <c r="H28" s="29">
        <v>732581121.87</v>
      </c>
      <c r="I28" s="31">
        <v>747028081</v>
      </c>
      <c r="J28" s="30">
        <v>779262333.6199999</v>
      </c>
      <c r="K28" s="30">
        <v>756198146.02</v>
      </c>
      <c r="L28" s="32">
        <v>750320689</v>
      </c>
      <c r="M28" s="23">
        <v>679946739</v>
      </c>
      <c r="N28" s="32">
        <v>772465631</v>
      </c>
      <c r="O28" s="32">
        <v>757692118</v>
      </c>
      <c r="S28" s="7"/>
      <c r="AA28" s="3"/>
      <c r="AB28" s="3"/>
      <c r="AC28" s="3"/>
      <c r="AD28" s="3"/>
      <c r="AE28" s="3"/>
      <c r="AF28" s="3"/>
      <c r="AG28" s="3"/>
      <c r="AH28" s="2"/>
      <c r="AI28" s="2"/>
      <c r="AJ28" s="2"/>
    </row>
    <row r="29" spans="1:36" ht="15.75">
      <c r="A29" s="16"/>
      <c r="B29" s="16"/>
      <c r="C29" s="16"/>
      <c r="D29" s="16"/>
      <c r="E29" s="16"/>
      <c r="F29" s="23"/>
      <c r="G29" s="23"/>
      <c r="H29" s="23"/>
      <c r="I29" s="23"/>
      <c r="J29" s="23"/>
      <c r="K29" s="23"/>
      <c r="L29" s="23"/>
      <c r="M29" s="14"/>
      <c r="N29" s="14"/>
      <c r="O29" s="14"/>
      <c r="S29" s="7"/>
      <c r="AA29" s="3"/>
      <c r="AB29" s="3"/>
      <c r="AC29" s="3"/>
      <c r="AD29" s="3"/>
      <c r="AE29" s="3"/>
      <c r="AF29" s="3"/>
      <c r="AG29" s="3"/>
      <c r="AH29" s="2"/>
      <c r="AI29" s="2"/>
      <c r="AJ29" s="2"/>
    </row>
    <row r="30" spans="1:36" ht="15.75">
      <c r="A30" s="25" t="s">
        <v>17</v>
      </c>
      <c r="B30" s="23">
        <f>SUM(B31:B38)</f>
        <v>3269961934.2500005</v>
      </c>
      <c r="C30" s="23">
        <f>SUM(C31:C38)</f>
        <v>3271209010.4700003</v>
      </c>
      <c r="D30" s="23">
        <f>SUM(D31:D38)</f>
        <v>3151227595.14</v>
      </c>
      <c r="E30" s="23">
        <f>SUM(E31:E38)</f>
        <v>3063561592.7200003</v>
      </c>
      <c r="F30" s="23">
        <f>SUM(F31:F38)</f>
        <v>2997534848.52</v>
      </c>
      <c r="G30" s="23">
        <f aca="true" t="shared" si="4" ref="G30:O30">SUM(G31:G38)</f>
        <v>2885142805.7000003</v>
      </c>
      <c r="H30" s="23">
        <f t="shared" si="4"/>
        <v>2986811455.47</v>
      </c>
      <c r="I30" s="23">
        <f t="shared" si="4"/>
        <v>2948924616.54</v>
      </c>
      <c r="J30" s="23">
        <f t="shared" si="4"/>
        <v>2969727659.43</v>
      </c>
      <c r="K30" s="23">
        <f t="shared" si="4"/>
        <v>2832011938.5000005</v>
      </c>
      <c r="L30" s="23">
        <f t="shared" si="4"/>
        <v>2745785146</v>
      </c>
      <c r="M30" s="23">
        <f t="shared" si="4"/>
        <v>2756211932</v>
      </c>
      <c r="N30" s="23">
        <f t="shared" si="4"/>
        <v>2637081552</v>
      </c>
      <c r="O30" s="23">
        <f t="shared" si="4"/>
        <v>2482771421</v>
      </c>
      <c r="S30" s="7"/>
      <c r="AA30" s="3"/>
      <c r="AB30" s="3"/>
      <c r="AC30" s="3"/>
      <c r="AD30" s="3"/>
      <c r="AE30" s="3"/>
      <c r="AF30" s="3"/>
      <c r="AG30" s="3"/>
      <c r="AH30" s="2"/>
      <c r="AI30" s="2"/>
      <c r="AJ30" s="2"/>
    </row>
    <row r="31" spans="1:36" ht="15.75">
      <c r="A31" s="26" t="s">
        <v>18</v>
      </c>
      <c r="B31" s="29">
        <v>164340388.07000002</v>
      </c>
      <c r="C31" s="29">
        <v>161311799.45</v>
      </c>
      <c r="D31" s="29">
        <v>171118377.82</v>
      </c>
      <c r="E31" s="33">
        <v>184282739.77</v>
      </c>
      <c r="F31" s="29">
        <v>182356595.20999998</v>
      </c>
      <c r="G31" s="29">
        <v>148866239.73000002</v>
      </c>
      <c r="H31" s="29">
        <v>161707356.60999995</v>
      </c>
      <c r="I31" s="31">
        <v>148311845.43</v>
      </c>
      <c r="J31" s="30">
        <v>139249999.73999998</v>
      </c>
      <c r="K31" s="30">
        <v>127968753.64000002</v>
      </c>
      <c r="L31" s="32">
        <v>126382847</v>
      </c>
      <c r="M31" s="23">
        <v>133933545</v>
      </c>
      <c r="N31" s="32">
        <v>129980086</v>
      </c>
      <c r="O31" s="32">
        <v>99353694</v>
      </c>
      <c r="S31" s="7"/>
      <c r="AA31" s="3"/>
      <c r="AB31" s="3"/>
      <c r="AC31" s="3"/>
      <c r="AD31" s="3"/>
      <c r="AE31" s="3"/>
      <c r="AF31" s="3"/>
      <c r="AG31" s="3"/>
      <c r="AH31" s="2"/>
      <c r="AI31" s="2"/>
      <c r="AJ31" s="2"/>
    </row>
    <row r="32" spans="1:36" ht="15.75">
      <c r="A32" s="26" t="s">
        <v>19</v>
      </c>
      <c r="B32" s="29">
        <v>1602569817.1100001</v>
      </c>
      <c r="C32" s="29">
        <v>1634412901.0500002</v>
      </c>
      <c r="D32" s="29">
        <v>1575706831.3200004</v>
      </c>
      <c r="E32" s="33">
        <v>1512462649.46</v>
      </c>
      <c r="F32" s="29">
        <v>1465553354.9</v>
      </c>
      <c r="G32" s="29">
        <v>1418139410.39</v>
      </c>
      <c r="H32" s="29">
        <v>1461543102.5800002</v>
      </c>
      <c r="I32" s="31">
        <v>1431391671.09</v>
      </c>
      <c r="J32" s="30">
        <v>1479034796.9599998</v>
      </c>
      <c r="K32" s="30">
        <v>1381258383.5700004</v>
      </c>
      <c r="L32" s="32">
        <v>1362308544</v>
      </c>
      <c r="M32" s="23">
        <v>1361527555</v>
      </c>
      <c r="N32" s="32">
        <v>1309779153</v>
      </c>
      <c r="O32" s="32">
        <v>1278973798</v>
      </c>
      <c r="S32" s="7"/>
      <c r="AA32" s="3"/>
      <c r="AB32" s="3"/>
      <c r="AC32" s="3"/>
      <c r="AD32" s="3"/>
      <c r="AE32" s="3"/>
      <c r="AF32" s="3"/>
      <c r="AG32" s="3"/>
      <c r="AH32" s="2"/>
      <c r="AI32" s="2"/>
      <c r="AJ32" s="2"/>
    </row>
    <row r="33" spans="1:36" ht="15.75">
      <c r="A33" s="26" t="s">
        <v>20</v>
      </c>
      <c r="B33" s="29">
        <v>56734688.17</v>
      </c>
      <c r="C33" s="29">
        <v>52160035.2</v>
      </c>
      <c r="D33" s="29">
        <v>52780954.559999995</v>
      </c>
      <c r="E33" s="33">
        <v>55024123.21</v>
      </c>
      <c r="F33" s="29">
        <v>57658015.370000005</v>
      </c>
      <c r="G33" s="29">
        <v>58850789.18000001</v>
      </c>
      <c r="H33" s="29">
        <v>65025854.309999995</v>
      </c>
      <c r="I33" s="31">
        <v>70045577.82</v>
      </c>
      <c r="J33" s="30">
        <v>60368864.47999999</v>
      </c>
      <c r="K33" s="30">
        <v>62636334.84</v>
      </c>
      <c r="L33" s="32">
        <v>67894154</v>
      </c>
      <c r="M33" s="23">
        <v>81054157</v>
      </c>
      <c r="N33" s="32">
        <v>54938766</v>
      </c>
      <c r="O33" s="32">
        <v>48662314</v>
      </c>
      <c r="S33" s="7"/>
      <c r="AA33" s="3"/>
      <c r="AB33" s="3"/>
      <c r="AC33" s="3"/>
      <c r="AD33" s="3"/>
      <c r="AE33" s="3"/>
      <c r="AF33" s="3"/>
      <c r="AG33" s="3"/>
      <c r="AH33" s="2"/>
      <c r="AI33" s="2"/>
      <c r="AJ33" s="2"/>
    </row>
    <row r="34" spans="1:36" ht="15.75">
      <c r="A34" s="26" t="s">
        <v>21</v>
      </c>
      <c r="B34" s="29">
        <v>6581900.63</v>
      </c>
      <c r="C34" s="29">
        <v>7075767.250000001</v>
      </c>
      <c r="D34" s="29">
        <v>7201243.85</v>
      </c>
      <c r="E34" s="33">
        <v>17819081.65</v>
      </c>
      <c r="F34" s="29">
        <v>12861575.959999999</v>
      </c>
      <c r="G34" s="29">
        <v>5987233.4</v>
      </c>
      <c r="H34" s="29">
        <v>3823019.59</v>
      </c>
      <c r="I34" s="31">
        <v>2640251.69</v>
      </c>
      <c r="J34" s="30">
        <v>2376193.47</v>
      </c>
      <c r="K34" s="30">
        <v>2266712.38</v>
      </c>
      <c r="L34" s="32">
        <v>2223744</v>
      </c>
      <c r="M34" s="23">
        <v>2408563</v>
      </c>
      <c r="N34" s="32">
        <v>2006471</v>
      </c>
      <c r="O34" s="32">
        <v>1804530</v>
      </c>
      <c r="S34" s="7"/>
      <c r="AA34" s="3"/>
      <c r="AB34" s="3"/>
      <c r="AC34" s="3"/>
      <c r="AD34" s="3"/>
      <c r="AE34" s="3"/>
      <c r="AF34" s="3"/>
      <c r="AG34" s="3"/>
      <c r="AH34" s="2"/>
      <c r="AI34" s="2"/>
      <c r="AJ34" s="2"/>
    </row>
    <row r="35" spans="1:36" ht="15.75">
      <c r="A35" s="26" t="s">
        <v>22</v>
      </c>
      <c r="B35" s="29">
        <v>1269695870.9499998</v>
      </c>
      <c r="C35" s="29">
        <v>1223594366.6000001</v>
      </c>
      <c r="D35" s="29">
        <v>1191233812.94</v>
      </c>
      <c r="E35" s="33">
        <v>1158601818.5900002</v>
      </c>
      <c r="F35" s="29">
        <v>1146460043.6000001</v>
      </c>
      <c r="G35" s="29">
        <v>1153934796.9299998</v>
      </c>
      <c r="H35" s="29">
        <v>1167355820.19</v>
      </c>
      <c r="I35" s="31">
        <v>1146478785.9699998</v>
      </c>
      <c r="J35" s="30">
        <v>1114808219.26</v>
      </c>
      <c r="K35" s="30">
        <v>1127786084.7500002</v>
      </c>
      <c r="L35" s="32">
        <v>1083525424</v>
      </c>
      <c r="M35" s="23">
        <v>1065483671</v>
      </c>
      <c r="N35" s="32">
        <v>1021791722</v>
      </c>
      <c r="O35" s="32">
        <v>972358199</v>
      </c>
      <c r="S35" s="7"/>
      <c r="AA35" s="3"/>
      <c r="AB35" s="3"/>
      <c r="AC35" s="3"/>
      <c r="AD35" s="3"/>
      <c r="AE35" s="3"/>
      <c r="AF35" s="3"/>
      <c r="AG35" s="3"/>
      <c r="AH35" s="2"/>
      <c r="AI35" s="2"/>
      <c r="AJ35" s="2"/>
    </row>
    <row r="36" spans="1:36" ht="15.75" customHeight="1">
      <c r="A36" s="26" t="s">
        <v>23</v>
      </c>
      <c r="B36" s="29">
        <v>1151393.67</v>
      </c>
      <c r="C36" s="29">
        <v>1564801.25</v>
      </c>
      <c r="D36" s="29">
        <v>1568275.74</v>
      </c>
      <c r="E36" s="33">
        <v>4100310.41</v>
      </c>
      <c r="F36" s="29">
        <v>11785864.309999999</v>
      </c>
      <c r="G36" s="29">
        <v>2452731</v>
      </c>
      <c r="H36" s="29">
        <v>16208101.9</v>
      </c>
      <c r="I36" s="31">
        <v>12612813.120000001</v>
      </c>
      <c r="J36" s="30">
        <v>921390.46</v>
      </c>
      <c r="K36" s="30">
        <v>1546060.6</v>
      </c>
      <c r="L36" s="32">
        <v>8200426</v>
      </c>
      <c r="M36" s="23">
        <v>10537832</v>
      </c>
      <c r="N36" s="32">
        <v>43483788</v>
      </c>
      <c r="O36" s="32">
        <v>483198</v>
      </c>
      <c r="S36" s="7"/>
      <c r="AA36" s="3"/>
      <c r="AB36" s="3"/>
      <c r="AC36" s="3"/>
      <c r="AD36" s="3"/>
      <c r="AE36" s="3"/>
      <c r="AF36" s="3"/>
      <c r="AG36" s="3"/>
      <c r="AH36" s="2"/>
      <c r="AI36" s="2"/>
      <c r="AJ36" s="2"/>
    </row>
    <row r="37" spans="1:36" ht="15.75">
      <c r="A37" s="26" t="s">
        <v>24</v>
      </c>
      <c r="B37" s="29">
        <v>35085090.3</v>
      </c>
      <c r="C37" s="29">
        <v>33888506.1</v>
      </c>
      <c r="D37" s="29">
        <v>38358488.92</v>
      </c>
      <c r="E37" s="33">
        <v>36420966.48</v>
      </c>
      <c r="F37" s="29">
        <v>33105178.529999997</v>
      </c>
      <c r="G37" s="29">
        <v>34606078.98</v>
      </c>
      <c r="H37" s="29">
        <v>43159517.06</v>
      </c>
      <c r="I37" s="31">
        <v>38302351.10999999</v>
      </c>
      <c r="J37" s="30">
        <v>28432165.7</v>
      </c>
      <c r="K37" s="30">
        <v>29713541.95</v>
      </c>
      <c r="L37" s="32">
        <v>26680359</v>
      </c>
      <c r="M37" s="23">
        <v>29031882</v>
      </c>
      <c r="N37" s="32">
        <v>26013656</v>
      </c>
      <c r="O37" s="32">
        <v>24268606</v>
      </c>
      <c r="S37" s="7"/>
      <c r="AA37" s="3"/>
      <c r="AB37" s="3"/>
      <c r="AC37" s="3"/>
      <c r="AD37" s="3"/>
      <c r="AE37" s="3"/>
      <c r="AF37" s="3"/>
      <c r="AG37" s="3"/>
      <c r="AH37" s="2"/>
      <c r="AI37" s="2"/>
      <c r="AJ37" s="2"/>
    </row>
    <row r="38" spans="1:36" ht="15.75">
      <c r="A38" s="26" t="s">
        <v>25</v>
      </c>
      <c r="B38" s="29">
        <v>133802785.35000001</v>
      </c>
      <c r="C38" s="29">
        <v>157200833.57</v>
      </c>
      <c r="D38" s="29">
        <v>113259609.99</v>
      </c>
      <c r="E38" s="33">
        <v>94849903.15</v>
      </c>
      <c r="F38" s="29">
        <v>87754220.64000002</v>
      </c>
      <c r="G38" s="29">
        <v>62305526.089999996</v>
      </c>
      <c r="H38" s="29">
        <v>67988683.23</v>
      </c>
      <c r="I38" s="31">
        <v>99141320.31</v>
      </c>
      <c r="J38" s="30">
        <v>144536029.36</v>
      </c>
      <c r="K38" s="30">
        <v>98836066.77000001</v>
      </c>
      <c r="L38" s="32">
        <v>68569648</v>
      </c>
      <c r="M38" s="23">
        <v>72234727</v>
      </c>
      <c r="N38" s="32">
        <v>49087910</v>
      </c>
      <c r="O38" s="32">
        <v>56867082</v>
      </c>
      <c r="S38" s="7"/>
      <c r="AA38" s="3"/>
      <c r="AB38" s="3"/>
      <c r="AC38" s="3"/>
      <c r="AD38" s="3"/>
      <c r="AE38" s="3"/>
      <c r="AF38" s="3"/>
      <c r="AG38" s="3"/>
      <c r="AH38" s="2"/>
      <c r="AI38" s="2"/>
      <c r="AJ38" s="2"/>
    </row>
    <row r="39" spans="1:36" ht="15.75">
      <c r="A39" s="26"/>
      <c r="B39" s="26"/>
      <c r="C39" s="26"/>
      <c r="D39" s="26"/>
      <c r="E39" s="26"/>
      <c r="F39" s="23"/>
      <c r="G39" s="23"/>
      <c r="H39" s="23"/>
      <c r="I39" s="23"/>
      <c r="J39" s="23"/>
      <c r="K39" s="23"/>
      <c r="L39" s="23"/>
      <c r="M39" s="14"/>
      <c r="N39" s="14"/>
      <c r="O39" s="14"/>
      <c r="S39" s="7"/>
      <c r="AA39" s="3"/>
      <c r="AB39" s="3"/>
      <c r="AC39" s="3"/>
      <c r="AD39" s="3"/>
      <c r="AE39" s="3"/>
      <c r="AF39" s="3"/>
      <c r="AG39" s="3"/>
      <c r="AH39" s="2"/>
      <c r="AI39" s="2"/>
      <c r="AJ39" s="2"/>
    </row>
    <row r="40" spans="1:36" ht="15.75">
      <c r="A40" s="25" t="s">
        <v>26</v>
      </c>
      <c r="B40" s="23">
        <f>SUM(B41:B46)</f>
        <v>1606992056.76</v>
      </c>
      <c r="C40" s="23">
        <f>SUM(C41:C46)</f>
        <v>1553693080.45</v>
      </c>
      <c r="D40" s="23">
        <f>SUM(D41:D46)</f>
        <v>1553663838.38</v>
      </c>
      <c r="E40" s="23">
        <f>SUM(E41:E46)</f>
        <v>1569729417.9199998</v>
      </c>
      <c r="F40" s="23">
        <f>SUM(F41:F46)</f>
        <v>1590813753.73</v>
      </c>
      <c r="G40" s="23">
        <f aca="true" t="shared" si="5" ref="G40:O40">SUM(G41:G46)</f>
        <v>1668717041.6299996</v>
      </c>
      <c r="H40" s="23">
        <f t="shared" si="5"/>
        <v>1813875690.24</v>
      </c>
      <c r="I40" s="23">
        <f t="shared" si="5"/>
        <v>1854620403.9099998</v>
      </c>
      <c r="J40" s="23">
        <f t="shared" si="5"/>
        <v>1926294560.0000002</v>
      </c>
      <c r="K40" s="23">
        <f t="shared" si="5"/>
        <v>2016550470.05</v>
      </c>
      <c r="L40" s="23">
        <f t="shared" si="5"/>
        <v>2027224282</v>
      </c>
      <c r="M40" s="23">
        <f t="shared" si="5"/>
        <v>1927977665</v>
      </c>
      <c r="N40" s="23">
        <f t="shared" si="5"/>
        <v>1750511089</v>
      </c>
      <c r="O40" s="23">
        <f t="shared" si="5"/>
        <v>1764100287</v>
      </c>
      <c r="S40" s="7"/>
      <c r="AA40" s="3"/>
      <c r="AB40" s="3"/>
      <c r="AC40" s="3"/>
      <c r="AD40" s="3"/>
      <c r="AE40" s="3"/>
      <c r="AF40" s="3"/>
      <c r="AG40" s="3"/>
      <c r="AH40" s="2"/>
      <c r="AI40" s="2"/>
      <c r="AJ40" s="2"/>
    </row>
    <row r="41" spans="1:36" ht="15.75">
      <c r="A41" s="26" t="s">
        <v>27</v>
      </c>
      <c r="B41" s="29">
        <v>220973570.9</v>
      </c>
      <c r="C41" s="29">
        <v>216615558.34999996</v>
      </c>
      <c r="D41" s="29">
        <v>217357150.88</v>
      </c>
      <c r="E41" s="33">
        <v>216370498.73999998</v>
      </c>
      <c r="F41" s="29">
        <v>220523653.84000003</v>
      </c>
      <c r="G41" s="29">
        <v>231612935.12</v>
      </c>
      <c r="H41" s="29">
        <v>240154727.79</v>
      </c>
      <c r="I41" s="31">
        <v>257775201.67</v>
      </c>
      <c r="J41" s="30">
        <v>289104773.5</v>
      </c>
      <c r="K41" s="30">
        <v>295684260.93</v>
      </c>
      <c r="L41" s="32">
        <v>300954439</v>
      </c>
      <c r="M41" s="23">
        <v>294017475</v>
      </c>
      <c r="N41" s="32">
        <v>279741727</v>
      </c>
      <c r="O41" s="32">
        <v>271596572</v>
      </c>
      <c r="S41" s="7"/>
      <c r="AA41" s="3"/>
      <c r="AB41" s="3"/>
      <c r="AC41" s="3"/>
      <c r="AD41" s="3"/>
      <c r="AE41" s="3"/>
      <c r="AF41" s="3"/>
      <c r="AG41" s="3"/>
      <c r="AH41" s="2"/>
      <c r="AI41" s="2"/>
      <c r="AJ41" s="2"/>
    </row>
    <row r="42" spans="1:36" ht="15.75">
      <c r="A42" s="26" t="s">
        <v>28</v>
      </c>
      <c r="B42" s="29">
        <v>361551835.14</v>
      </c>
      <c r="C42" s="29">
        <v>354063045.63000005</v>
      </c>
      <c r="D42" s="29">
        <v>352657904.32000005</v>
      </c>
      <c r="E42" s="33">
        <v>337903765.01</v>
      </c>
      <c r="F42" s="29">
        <v>314178991.01</v>
      </c>
      <c r="G42" s="29">
        <v>328125655.8699999</v>
      </c>
      <c r="H42" s="29">
        <v>361347096.03999996</v>
      </c>
      <c r="I42" s="31">
        <v>393289109.8500001</v>
      </c>
      <c r="J42" s="30">
        <v>390722729.46999997</v>
      </c>
      <c r="K42" s="30">
        <v>423871783.34000003</v>
      </c>
      <c r="L42" s="32">
        <v>422457457</v>
      </c>
      <c r="M42" s="23">
        <v>393828505</v>
      </c>
      <c r="N42" s="32">
        <v>299150215</v>
      </c>
      <c r="O42" s="32">
        <v>265644059</v>
      </c>
      <c r="S42" s="7"/>
      <c r="AA42" s="3"/>
      <c r="AB42" s="3"/>
      <c r="AC42" s="3"/>
      <c r="AD42" s="3"/>
      <c r="AE42" s="3"/>
      <c r="AF42" s="3"/>
      <c r="AG42" s="3"/>
      <c r="AH42" s="2"/>
      <c r="AI42" s="2"/>
      <c r="AJ42" s="2"/>
    </row>
    <row r="43" spans="1:36" ht="15.75">
      <c r="A43" s="26" t="s">
        <v>29</v>
      </c>
      <c r="B43" s="29">
        <v>496920325.09000015</v>
      </c>
      <c r="C43" s="29">
        <v>475158824.62000006</v>
      </c>
      <c r="D43" s="29">
        <v>452446666.59000003</v>
      </c>
      <c r="E43" s="33">
        <v>451277245.3399999</v>
      </c>
      <c r="F43" s="29">
        <v>432851831.35</v>
      </c>
      <c r="G43" s="29">
        <v>426573955.43999994</v>
      </c>
      <c r="H43" s="29">
        <v>508624153.72</v>
      </c>
      <c r="I43" s="31">
        <v>485230097.5999999</v>
      </c>
      <c r="J43" s="30">
        <v>509601062.5199999</v>
      </c>
      <c r="K43" s="30">
        <v>530745535.6300001</v>
      </c>
      <c r="L43" s="32">
        <v>516193009</v>
      </c>
      <c r="M43" s="23">
        <v>484488569</v>
      </c>
      <c r="N43" s="32">
        <v>436970270</v>
      </c>
      <c r="O43" s="32">
        <v>503181321</v>
      </c>
      <c r="S43" s="7"/>
      <c r="AA43" s="3"/>
      <c r="AB43" s="3"/>
      <c r="AC43" s="3"/>
      <c r="AD43" s="3"/>
      <c r="AE43" s="3"/>
      <c r="AF43" s="3"/>
      <c r="AG43" s="3"/>
      <c r="AH43" s="2"/>
      <c r="AI43" s="2"/>
      <c r="AJ43" s="2"/>
    </row>
    <row r="44" spans="1:36" ht="15.75">
      <c r="A44" s="26" t="s">
        <v>30</v>
      </c>
      <c r="B44" s="29">
        <v>35715769.489999995</v>
      </c>
      <c r="C44" s="29">
        <v>37006318.79</v>
      </c>
      <c r="D44" s="29">
        <v>35797731.18</v>
      </c>
      <c r="E44" s="33">
        <v>36568470.36000001</v>
      </c>
      <c r="F44" s="29">
        <v>34608483.39</v>
      </c>
      <c r="G44" s="29">
        <v>29552906.799999993</v>
      </c>
      <c r="H44" s="29">
        <v>29801640.659999996</v>
      </c>
      <c r="I44" s="31">
        <v>30231625.209999997</v>
      </c>
      <c r="J44" s="30">
        <v>32208928.140000004</v>
      </c>
      <c r="K44" s="30">
        <v>30078585.11</v>
      </c>
      <c r="L44" s="32">
        <v>32155833</v>
      </c>
      <c r="M44" s="23">
        <v>31226590</v>
      </c>
      <c r="N44" s="32">
        <v>31381896</v>
      </c>
      <c r="O44" s="32">
        <v>35197080</v>
      </c>
      <c r="S44" s="7"/>
      <c r="AA44" s="3"/>
      <c r="AB44" s="3"/>
      <c r="AC44" s="3"/>
      <c r="AD44" s="3"/>
      <c r="AE44" s="3"/>
      <c r="AF44" s="3"/>
      <c r="AG44" s="3"/>
      <c r="AH44" s="2"/>
      <c r="AI44" s="2"/>
      <c r="AJ44" s="2"/>
    </row>
    <row r="45" spans="1:36" ht="15.75">
      <c r="A45" s="26" t="s">
        <v>31</v>
      </c>
      <c r="B45" s="29">
        <v>353611699.56</v>
      </c>
      <c r="C45" s="29">
        <v>335585500.04999995</v>
      </c>
      <c r="D45" s="29">
        <v>358188634.28999996</v>
      </c>
      <c r="E45" s="33">
        <v>391210859.38000005</v>
      </c>
      <c r="F45" s="29">
        <v>437720155.82</v>
      </c>
      <c r="G45" s="29">
        <v>489568946.81</v>
      </c>
      <c r="H45" s="29">
        <v>509536851.80999994</v>
      </c>
      <c r="I45" s="31">
        <v>513415257.37</v>
      </c>
      <c r="J45" s="30">
        <v>515549238.43999994</v>
      </c>
      <c r="K45" s="30">
        <v>500808000.47</v>
      </c>
      <c r="L45" s="32">
        <v>502800826</v>
      </c>
      <c r="M45" s="23">
        <v>493688876</v>
      </c>
      <c r="N45" s="32">
        <v>484006113</v>
      </c>
      <c r="O45" s="32">
        <v>476523635</v>
      </c>
      <c r="S45" s="7"/>
      <c r="AA45" s="3"/>
      <c r="AB45" s="3"/>
      <c r="AC45" s="3"/>
      <c r="AD45" s="3"/>
      <c r="AE45" s="3"/>
      <c r="AF45" s="3"/>
      <c r="AG45" s="3"/>
      <c r="AH45" s="2"/>
      <c r="AI45" s="2"/>
      <c r="AJ45" s="2"/>
    </row>
    <row r="46" spans="1:36" ht="15.75">
      <c r="A46" s="26" t="s">
        <v>32</v>
      </c>
      <c r="B46" s="29">
        <v>138218856.57999998</v>
      </c>
      <c r="C46" s="29">
        <v>135263833.01</v>
      </c>
      <c r="D46" s="29">
        <v>137215751.12000003</v>
      </c>
      <c r="E46" s="33">
        <v>136398579.09</v>
      </c>
      <c r="F46" s="29">
        <v>150930638.32000002</v>
      </c>
      <c r="G46" s="29">
        <v>163282641.59</v>
      </c>
      <c r="H46" s="29">
        <v>164411220.22</v>
      </c>
      <c r="I46" s="31">
        <v>174679112.21</v>
      </c>
      <c r="J46" s="30">
        <v>189107827.92999998</v>
      </c>
      <c r="K46" s="30">
        <v>235362304.57</v>
      </c>
      <c r="L46" s="32">
        <v>252662718</v>
      </c>
      <c r="M46" s="23">
        <v>230727650</v>
      </c>
      <c r="N46" s="32">
        <v>219260868</v>
      </c>
      <c r="O46" s="32">
        <v>211957620</v>
      </c>
      <c r="S46" s="7"/>
      <c r="AA46" s="3"/>
      <c r="AB46" s="3"/>
      <c r="AC46" s="3"/>
      <c r="AD46" s="3"/>
      <c r="AE46" s="3"/>
      <c r="AF46" s="3"/>
      <c r="AG46" s="3"/>
      <c r="AH46" s="2"/>
      <c r="AI46" s="2"/>
      <c r="AJ46" s="2"/>
    </row>
    <row r="47" spans="1:36" ht="15.75">
      <c r="A47" s="26"/>
      <c r="B47" s="26"/>
      <c r="C47" s="26"/>
      <c r="D47" s="26"/>
      <c r="E47" s="26"/>
      <c r="F47" s="23"/>
      <c r="G47" s="23"/>
      <c r="H47" s="23"/>
      <c r="I47" s="23"/>
      <c r="J47" s="23"/>
      <c r="K47" s="23"/>
      <c r="L47" s="23"/>
      <c r="M47" s="14"/>
      <c r="N47" s="14"/>
      <c r="O47" s="14"/>
      <c r="S47" s="7"/>
      <c r="AA47" s="3"/>
      <c r="AB47" s="3"/>
      <c r="AC47" s="3"/>
      <c r="AD47" s="3"/>
      <c r="AE47" s="3"/>
      <c r="AF47" s="3"/>
      <c r="AG47" s="3"/>
      <c r="AH47" s="2"/>
      <c r="AI47" s="2"/>
      <c r="AJ47" s="2"/>
    </row>
    <row r="48" spans="1:36" ht="15.75">
      <c r="A48" s="25" t="s">
        <v>33</v>
      </c>
      <c r="B48" s="23">
        <f aca="true" t="shared" si="6" ref="B48:O48">SUM(B49:B57)</f>
        <v>1886735584.8000002</v>
      </c>
      <c r="C48" s="23">
        <f t="shared" si="6"/>
        <v>1771977083.2400002</v>
      </c>
      <c r="D48" s="23">
        <f t="shared" si="6"/>
        <v>1741430684.42</v>
      </c>
      <c r="E48" s="23">
        <f t="shared" si="6"/>
        <v>1694751310.45</v>
      </c>
      <c r="F48" s="23">
        <f t="shared" si="6"/>
        <v>1720650702.67</v>
      </c>
      <c r="G48" s="23">
        <f t="shared" si="6"/>
        <v>1680260439.91</v>
      </c>
      <c r="H48" s="23">
        <f t="shared" si="6"/>
        <v>1492189950.53</v>
      </c>
      <c r="I48" s="23">
        <f t="shared" si="6"/>
        <v>1513677660.2299998</v>
      </c>
      <c r="J48" s="23">
        <f t="shared" si="6"/>
        <v>1584360700.68</v>
      </c>
      <c r="K48" s="23">
        <f t="shared" si="6"/>
        <v>1567985740.6599998</v>
      </c>
      <c r="L48" s="23">
        <f t="shared" si="6"/>
        <v>1487720333</v>
      </c>
      <c r="M48" s="23">
        <f t="shared" si="6"/>
        <v>1433373194</v>
      </c>
      <c r="N48" s="23">
        <f t="shared" si="6"/>
        <v>1306915812</v>
      </c>
      <c r="O48" s="23">
        <f t="shared" si="6"/>
        <v>1235557651</v>
      </c>
      <c r="S48" s="7"/>
      <c r="AA48" s="3"/>
      <c r="AB48" s="3"/>
      <c r="AC48" s="3"/>
      <c r="AD48" s="3"/>
      <c r="AE48" s="3"/>
      <c r="AF48" s="3"/>
      <c r="AG48" s="3"/>
      <c r="AH48" s="2"/>
      <c r="AI48" s="2"/>
      <c r="AJ48" s="2"/>
    </row>
    <row r="49" spans="1:36" ht="15.75">
      <c r="A49" s="26" t="s">
        <v>34</v>
      </c>
      <c r="B49" s="29">
        <v>909623322.12</v>
      </c>
      <c r="C49" s="29">
        <v>858622147.5800003</v>
      </c>
      <c r="D49" s="29">
        <v>837180601.31</v>
      </c>
      <c r="E49" s="33">
        <v>809781848.32</v>
      </c>
      <c r="F49" s="29">
        <v>810661602.4000001</v>
      </c>
      <c r="G49" s="29">
        <v>807977903.96</v>
      </c>
      <c r="H49" s="29">
        <v>774591669.5899999</v>
      </c>
      <c r="I49" s="31">
        <v>746396036.9699999</v>
      </c>
      <c r="J49" s="30">
        <v>830662992.74</v>
      </c>
      <c r="K49" s="30">
        <v>840918087.62</v>
      </c>
      <c r="L49" s="32">
        <v>773839468</v>
      </c>
      <c r="M49" s="23">
        <v>723546087</v>
      </c>
      <c r="N49" s="32">
        <v>668148873</v>
      </c>
      <c r="O49" s="32">
        <v>668327637</v>
      </c>
      <c r="S49" s="7"/>
      <c r="AA49" s="3"/>
      <c r="AB49" s="3"/>
      <c r="AC49" s="3"/>
      <c r="AD49" s="3"/>
      <c r="AE49" s="3"/>
      <c r="AF49" s="3"/>
      <c r="AG49" s="3"/>
      <c r="AH49" s="2"/>
      <c r="AI49" s="2"/>
      <c r="AJ49" s="2"/>
    </row>
    <row r="50" spans="1:36" ht="15.75">
      <c r="A50" s="26" t="s">
        <v>35</v>
      </c>
      <c r="B50" s="29">
        <v>636029.94</v>
      </c>
      <c r="C50" s="29">
        <v>748364.14</v>
      </c>
      <c r="D50" s="29">
        <v>637938.24</v>
      </c>
      <c r="E50" s="33">
        <v>696869.8400000001</v>
      </c>
      <c r="F50" s="29">
        <v>620977.5700000001</v>
      </c>
      <c r="G50" s="29">
        <v>611838.13</v>
      </c>
      <c r="H50" s="29">
        <v>651235.5700000001</v>
      </c>
      <c r="I50" s="31">
        <v>725273.43</v>
      </c>
      <c r="J50" s="30">
        <v>595564.08</v>
      </c>
      <c r="K50" s="30">
        <v>579062.55</v>
      </c>
      <c r="L50" s="32">
        <v>487726</v>
      </c>
      <c r="M50" s="23">
        <v>496884</v>
      </c>
      <c r="N50" s="32">
        <v>468390</v>
      </c>
      <c r="O50" s="32">
        <v>502903</v>
      </c>
      <c r="S50" s="7"/>
      <c r="AA50" s="3"/>
      <c r="AB50" s="3"/>
      <c r="AC50" s="3"/>
      <c r="AD50" s="3"/>
      <c r="AE50" s="3"/>
      <c r="AF50" s="3"/>
      <c r="AG50" s="3"/>
      <c r="AH50" s="2"/>
      <c r="AI50" s="2"/>
      <c r="AJ50" s="2"/>
    </row>
    <row r="51" spans="1:36" ht="15.75">
      <c r="A51" s="26" t="s">
        <v>36</v>
      </c>
      <c r="B51" s="29">
        <v>229037693.39</v>
      </c>
      <c r="C51" s="29">
        <v>245511139.76</v>
      </c>
      <c r="D51" s="29">
        <v>212232677.47</v>
      </c>
      <c r="E51" s="33">
        <v>213233008.64000002</v>
      </c>
      <c r="F51" s="29">
        <v>207135665.21</v>
      </c>
      <c r="G51" s="29">
        <v>200232064.25</v>
      </c>
      <c r="H51" s="29">
        <v>182704316.07</v>
      </c>
      <c r="I51" s="31">
        <v>196808916.69</v>
      </c>
      <c r="J51" s="30">
        <v>216270988.70999998</v>
      </c>
      <c r="K51" s="30">
        <v>183493398.17</v>
      </c>
      <c r="L51" s="32">
        <v>185607041</v>
      </c>
      <c r="M51" s="23">
        <v>236171282</v>
      </c>
      <c r="N51" s="32">
        <v>160737658</v>
      </c>
      <c r="O51" s="32">
        <v>142982136</v>
      </c>
      <c r="S51" s="7"/>
      <c r="AA51" s="3"/>
      <c r="AB51" s="3"/>
      <c r="AC51" s="3"/>
      <c r="AD51" s="3"/>
      <c r="AE51" s="3"/>
      <c r="AF51" s="3"/>
      <c r="AG51" s="3"/>
      <c r="AH51" s="2"/>
      <c r="AI51" s="2"/>
      <c r="AJ51" s="2"/>
    </row>
    <row r="52" spans="1:36" ht="15.75">
      <c r="A52" s="26" t="s">
        <v>99</v>
      </c>
      <c r="B52" s="29">
        <v>131043325.24000001</v>
      </c>
      <c r="C52" s="29">
        <v>105466540.28</v>
      </c>
      <c r="D52" s="29">
        <v>129265261.72</v>
      </c>
      <c r="E52" s="33">
        <v>121267375.82</v>
      </c>
      <c r="F52" s="29">
        <v>123155451.93</v>
      </c>
      <c r="G52" s="29">
        <v>108817060.2</v>
      </c>
      <c r="H52" s="29">
        <v>92755992.46000001</v>
      </c>
      <c r="I52" s="31">
        <v>87969224.61</v>
      </c>
      <c r="J52" s="30">
        <v>96906225.12</v>
      </c>
      <c r="K52" s="30">
        <v>88418394.99</v>
      </c>
      <c r="L52" s="32">
        <v>90573171</v>
      </c>
      <c r="M52" s="23">
        <v>102384136</v>
      </c>
      <c r="N52" s="32">
        <v>82843050</v>
      </c>
      <c r="O52" s="32">
        <v>75075375</v>
      </c>
      <c r="S52" s="7"/>
      <c r="AA52" s="3"/>
      <c r="AB52" s="3"/>
      <c r="AC52" s="3"/>
      <c r="AD52" s="3"/>
      <c r="AE52" s="3"/>
      <c r="AF52" s="3"/>
      <c r="AG52" s="3"/>
      <c r="AH52" s="2"/>
      <c r="AI52" s="2"/>
      <c r="AJ52" s="2"/>
    </row>
    <row r="53" spans="1:36" ht="15.75">
      <c r="A53" s="26" t="s">
        <v>100</v>
      </c>
      <c r="B53" s="29">
        <v>219254090.18</v>
      </c>
      <c r="C53" s="29">
        <v>211305950</v>
      </c>
      <c r="D53" s="29">
        <v>207639435</v>
      </c>
      <c r="E53" s="33">
        <v>208624235</v>
      </c>
      <c r="F53" s="29">
        <v>203252661</v>
      </c>
      <c r="G53" s="29">
        <v>200980684.86</v>
      </c>
      <c r="H53" s="29">
        <v>199049626.32</v>
      </c>
      <c r="I53" s="31">
        <v>195206349</v>
      </c>
      <c r="J53" s="30">
        <v>189464344</v>
      </c>
      <c r="K53" s="30">
        <v>191151999</v>
      </c>
      <c r="L53" s="32">
        <v>184446393</v>
      </c>
      <c r="M53" s="23">
        <v>90584531</v>
      </c>
      <c r="N53" s="32">
        <v>145485277</v>
      </c>
      <c r="O53" s="32">
        <v>138598613</v>
      </c>
      <c r="S53" s="7"/>
      <c r="AA53" s="3"/>
      <c r="AB53" s="3"/>
      <c r="AC53" s="3"/>
      <c r="AD53" s="3"/>
      <c r="AE53" s="3"/>
      <c r="AF53" s="3"/>
      <c r="AG53" s="3"/>
      <c r="AH53" s="2"/>
      <c r="AI53" s="2"/>
      <c r="AJ53" s="2"/>
    </row>
    <row r="54" spans="1:36" ht="15.75">
      <c r="A54" s="26" t="s">
        <v>37</v>
      </c>
      <c r="B54" s="29">
        <v>0</v>
      </c>
      <c r="C54" s="29">
        <v>0</v>
      </c>
      <c r="D54" s="29">
        <v>0</v>
      </c>
      <c r="E54" s="33">
        <v>0</v>
      </c>
      <c r="F54" s="29">
        <v>0</v>
      </c>
      <c r="G54" s="29">
        <v>0</v>
      </c>
      <c r="H54" s="29">
        <v>0</v>
      </c>
      <c r="I54" s="31">
        <v>0</v>
      </c>
      <c r="J54" s="30">
        <v>0</v>
      </c>
      <c r="K54" s="30">
        <v>0</v>
      </c>
      <c r="L54" s="32">
        <v>0</v>
      </c>
      <c r="M54" s="23">
        <v>0</v>
      </c>
      <c r="N54" s="32">
        <v>0</v>
      </c>
      <c r="O54" s="32">
        <v>0</v>
      </c>
      <c r="S54" s="7"/>
      <c r="AA54" s="3"/>
      <c r="AB54" s="3"/>
      <c r="AC54" s="3"/>
      <c r="AD54" s="3"/>
      <c r="AE54" s="3"/>
      <c r="AF54" s="3"/>
      <c r="AG54" s="3"/>
      <c r="AH54" s="2"/>
      <c r="AI54" s="2"/>
      <c r="AJ54" s="2"/>
    </row>
    <row r="55" spans="1:36" ht="15.75">
      <c r="A55" s="26" t="s">
        <v>38</v>
      </c>
      <c r="B55" s="29">
        <v>111942964.50000001</v>
      </c>
      <c r="C55" s="29">
        <v>108816717.19</v>
      </c>
      <c r="D55" s="29">
        <v>101527424.71999998</v>
      </c>
      <c r="E55" s="33">
        <v>104901535.35000001</v>
      </c>
      <c r="F55" s="29">
        <v>117653136.46000001</v>
      </c>
      <c r="G55" s="29">
        <v>108417981.46</v>
      </c>
      <c r="H55" s="29">
        <v>104465133.68</v>
      </c>
      <c r="I55" s="31">
        <v>109429408.79</v>
      </c>
      <c r="J55" s="30">
        <v>101374928.11999999</v>
      </c>
      <c r="K55" s="30">
        <v>101851169.98000002</v>
      </c>
      <c r="L55" s="32">
        <v>118741851</v>
      </c>
      <c r="M55" s="23">
        <v>110957193</v>
      </c>
      <c r="N55" s="32">
        <v>101250890</v>
      </c>
      <c r="O55" s="32">
        <v>91516325</v>
      </c>
      <c r="S55" s="7"/>
      <c r="AA55" s="3"/>
      <c r="AB55" s="3"/>
      <c r="AC55" s="3"/>
      <c r="AD55" s="3"/>
      <c r="AE55" s="3"/>
      <c r="AF55" s="3"/>
      <c r="AG55" s="3"/>
      <c r="AH55" s="2"/>
      <c r="AI55" s="2"/>
      <c r="AJ55" s="2"/>
    </row>
    <row r="56" spans="1:36" ht="15.75">
      <c r="A56" s="26" t="s">
        <v>39</v>
      </c>
      <c r="B56" s="29">
        <v>156619.65000000002</v>
      </c>
      <c r="C56" s="29">
        <v>364962.56</v>
      </c>
      <c r="D56" s="29">
        <v>84207</v>
      </c>
      <c r="E56" s="33">
        <v>111749</v>
      </c>
      <c r="F56" s="29">
        <v>101371</v>
      </c>
      <c r="G56" s="29">
        <v>105031</v>
      </c>
      <c r="H56" s="29">
        <v>85859</v>
      </c>
      <c r="I56" s="31">
        <v>97082</v>
      </c>
      <c r="J56" s="30">
        <v>134472</v>
      </c>
      <c r="K56" s="30">
        <v>172335</v>
      </c>
      <c r="L56" s="32">
        <v>182187</v>
      </c>
      <c r="M56" s="23">
        <v>197269</v>
      </c>
      <c r="N56" s="32">
        <v>184549</v>
      </c>
      <c r="O56" s="32">
        <v>197808</v>
      </c>
      <c r="S56" s="7"/>
      <c r="AA56" s="3"/>
      <c r="AB56" s="3"/>
      <c r="AC56" s="3"/>
      <c r="AD56" s="3"/>
      <c r="AE56" s="3"/>
      <c r="AF56" s="3"/>
      <c r="AG56" s="3"/>
      <c r="AH56" s="2"/>
      <c r="AI56" s="2"/>
      <c r="AJ56" s="2"/>
    </row>
    <row r="57" spans="1:36" ht="15.75">
      <c r="A57" s="26" t="s">
        <v>40</v>
      </c>
      <c r="B57" s="29">
        <v>285041539.78000003</v>
      </c>
      <c r="C57" s="29">
        <v>241141261.73</v>
      </c>
      <c r="D57" s="29">
        <v>252863138.96</v>
      </c>
      <c r="E57" s="33">
        <v>236134688.48000002</v>
      </c>
      <c r="F57" s="29">
        <v>258069837.1</v>
      </c>
      <c r="G57" s="29">
        <v>253117876.04999998</v>
      </c>
      <c r="H57" s="29">
        <v>137886117.83999997</v>
      </c>
      <c r="I57" s="31">
        <v>177045368.73999998</v>
      </c>
      <c r="J57" s="30">
        <v>148951185.91</v>
      </c>
      <c r="K57" s="30">
        <v>161401293.35</v>
      </c>
      <c r="L57" s="32">
        <v>133842496</v>
      </c>
      <c r="M57" s="23">
        <v>169035812</v>
      </c>
      <c r="N57" s="32">
        <v>147797125</v>
      </c>
      <c r="O57" s="32">
        <v>118356854</v>
      </c>
      <c r="S57" s="7"/>
      <c r="AA57" s="3"/>
      <c r="AB57" s="3"/>
      <c r="AC57" s="3"/>
      <c r="AD57" s="3"/>
      <c r="AE57" s="3"/>
      <c r="AF57" s="3"/>
      <c r="AG57" s="3"/>
      <c r="AH57" s="2"/>
      <c r="AI57" s="2"/>
      <c r="AJ57" s="2"/>
    </row>
    <row r="58" spans="1:36" ht="15.75">
      <c r="A58" s="26"/>
      <c r="B58" s="26"/>
      <c r="C58" s="26"/>
      <c r="D58" s="26"/>
      <c r="E58" s="26"/>
      <c r="F58" s="23"/>
      <c r="G58" s="23"/>
      <c r="H58" s="23"/>
      <c r="I58" s="23"/>
      <c r="J58" s="23"/>
      <c r="K58" s="23"/>
      <c r="L58" s="23"/>
      <c r="M58" s="14"/>
      <c r="N58" s="14"/>
      <c r="O58" s="14"/>
      <c r="S58" s="7"/>
      <c r="AA58" s="3"/>
      <c r="AB58" s="3"/>
      <c r="AC58" s="3"/>
      <c r="AD58" s="3"/>
      <c r="AE58" s="3"/>
      <c r="AF58" s="3"/>
      <c r="AG58" s="3"/>
      <c r="AH58" s="2"/>
      <c r="AI58" s="2"/>
      <c r="AJ58" s="2"/>
    </row>
    <row r="59" spans="1:36" ht="15.75">
      <c r="A59" s="25" t="s">
        <v>41</v>
      </c>
      <c r="B59" s="23">
        <f>SUM(B60:B68)</f>
        <v>5537974810.239999</v>
      </c>
      <c r="C59" s="23">
        <f>SUM(C60:C68)</f>
        <v>5561570095.240001</v>
      </c>
      <c r="D59" s="23">
        <f>SUM(D60:D68)</f>
        <v>5657146320.670001</v>
      </c>
      <c r="E59" s="23">
        <f>SUM(E60:E68)</f>
        <v>5605538078.079999</v>
      </c>
      <c r="F59" s="23">
        <f>SUM(F60:F68)</f>
        <v>5819821734.89</v>
      </c>
      <c r="G59" s="23">
        <f aca="true" t="shared" si="7" ref="G59:O59">SUM(G60:G68)</f>
        <v>5801328799.29</v>
      </c>
      <c r="H59" s="23">
        <f t="shared" si="7"/>
        <v>5710705839.269999</v>
      </c>
      <c r="I59" s="23">
        <f t="shared" si="7"/>
        <v>5743410896.16</v>
      </c>
      <c r="J59" s="23">
        <f t="shared" si="7"/>
        <v>5595794804</v>
      </c>
      <c r="K59" s="23">
        <f t="shared" si="7"/>
        <v>5561238370</v>
      </c>
      <c r="L59" s="23">
        <f t="shared" si="7"/>
        <v>5444486309</v>
      </c>
      <c r="M59" s="23">
        <f t="shared" si="7"/>
        <v>5315593747</v>
      </c>
      <c r="N59" s="23">
        <f t="shared" si="7"/>
        <v>5239929085</v>
      </c>
      <c r="O59" s="23">
        <f t="shared" si="7"/>
        <v>5233155564</v>
      </c>
      <c r="S59" s="7"/>
      <c r="AA59" s="3"/>
      <c r="AB59" s="3"/>
      <c r="AC59" s="3"/>
      <c r="AD59" s="3"/>
      <c r="AE59" s="3"/>
      <c r="AF59" s="3"/>
      <c r="AG59" s="3"/>
      <c r="AH59" s="2"/>
      <c r="AI59" s="2"/>
      <c r="AJ59" s="2"/>
    </row>
    <row r="60" spans="1:36" ht="15.75">
      <c r="A60" s="26" t="s">
        <v>42</v>
      </c>
      <c r="B60" s="29">
        <v>42435621.48</v>
      </c>
      <c r="C60" s="29">
        <v>41176318.67</v>
      </c>
      <c r="D60" s="29">
        <v>40069743.57000001</v>
      </c>
      <c r="E60" s="33">
        <v>43003417.35</v>
      </c>
      <c r="F60" s="29">
        <v>75021031.87</v>
      </c>
      <c r="G60" s="29">
        <v>99443095.16</v>
      </c>
      <c r="H60" s="29">
        <v>104554855.41</v>
      </c>
      <c r="I60" s="31">
        <v>119031160.17</v>
      </c>
      <c r="J60" s="30">
        <v>119887210</v>
      </c>
      <c r="K60" s="30">
        <v>124468756</v>
      </c>
      <c r="L60" s="32">
        <v>125918549</v>
      </c>
      <c r="M60" s="23">
        <v>110915435</v>
      </c>
      <c r="N60" s="32">
        <v>130043217</v>
      </c>
      <c r="O60" s="32">
        <v>708401769</v>
      </c>
      <c r="S60" s="7"/>
      <c r="AA60" s="3"/>
      <c r="AB60" s="3"/>
      <c r="AC60" s="3"/>
      <c r="AD60" s="3"/>
      <c r="AE60" s="3"/>
      <c r="AF60" s="3"/>
      <c r="AG60" s="3"/>
      <c r="AH60" s="2"/>
      <c r="AI60" s="2"/>
      <c r="AJ60" s="2"/>
    </row>
    <row r="61" spans="1:36" ht="15.75">
      <c r="A61" s="26" t="s">
        <v>43</v>
      </c>
      <c r="B61" s="29">
        <v>88260616.93</v>
      </c>
      <c r="C61" s="29">
        <v>77712436.64</v>
      </c>
      <c r="D61" s="29">
        <v>76728510.24</v>
      </c>
      <c r="E61" s="33">
        <v>78174734.98</v>
      </c>
      <c r="F61" s="29">
        <v>83596631.96000001</v>
      </c>
      <c r="G61" s="29">
        <v>70170536.96000001</v>
      </c>
      <c r="H61" s="29">
        <v>60404373.54</v>
      </c>
      <c r="I61" s="31">
        <v>61296460.269999996</v>
      </c>
      <c r="J61" s="30">
        <v>65414703</v>
      </c>
      <c r="K61" s="30">
        <v>64041988</v>
      </c>
      <c r="L61" s="32">
        <v>61199252</v>
      </c>
      <c r="M61" s="23">
        <v>58584329</v>
      </c>
      <c r="N61" s="32">
        <v>54232963</v>
      </c>
      <c r="O61" s="32">
        <v>1497254433</v>
      </c>
      <c r="S61" s="7"/>
      <c r="AA61" s="3"/>
      <c r="AB61" s="3"/>
      <c r="AC61" s="3"/>
      <c r="AD61" s="3"/>
      <c r="AE61" s="3"/>
      <c r="AF61" s="3"/>
      <c r="AG61" s="3"/>
      <c r="AH61" s="2"/>
      <c r="AI61" s="2"/>
      <c r="AJ61" s="2"/>
    </row>
    <row r="62" spans="1:36" ht="15.75">
      <c r="A62" s="26" t="s">
        <v>44</v>
      </c>
      <c r="B62" s="29">
        <v>821910265.9200001</v>
      </c>
      <c r="C62" s="29">
        <v>802506903.4</v>
      </c>
      <c r="D62" s="29">
        <v>791406576.6600001</v>
      </c>
      <c r="E62" s="33">
        <v>770368214.98</v>
      </c>
      <c r="F62" s="29">
        <v>779562290.4599998</v>
      </c>
      <c r="G62" s="29">
        <v>800848130.25</v>
      </c>
      <c r="H62" s="29">
        <v>789313992.95</v>
      </c>
      <c r="I62" s="31">
        <v>798058134.9399999</v>
      </c>
      <c r="J62" s="30">
        <v>843522064</v>
      </c>
      <c r="K62" s="30">
        <v>872575930</v>
      </c>
      <c r="L62" s="32">
        <v>824672386</v>
      </c>
      <c r="M62" s="23">
        <v>831642493</v>
      </c>
      <c r="N62" s="32">
        <v>765194229</v>
      </c>
      <c r="O62" s="32">
        <v>2156163058</v>
      </c>
      <c r="S62" s="7"/>
      <c r="AA62" s="3"/>
      <c r="AB62" s="3"/>
      <c r="AC62" s="3"/>
      <c r="AD62" s="3"/>
      <c r="AE62" s="3"/>
      <c r="AF62" s="3"/>
      <c r="AG62" s="3"/>
      <c r="AH62" s="2"/>
      <c r="AI62" s="2"/>
      <c r="AJ62" s="2"/>
    </row>
    <row r="63" spans="1:36" ht="15.75">
      <c r="A63" s="26" t="s">
        <v>45</v>
      </c>
      <c r="B63" s="29">
        <v>1608355646.56</v>
      </c>
      <c r="C63" s="29">
        <v>1681851749.4900002</v>
      </c>
      <c r="D63" s="29">
        <v>1726047432.5400007</v>
      </c>
      <c r="E63" s="33">
        <v>1786462417.7899997</v>
      </c>
      <c r="F63" s="29">
        <v>1800180429.4300003</v>
      </c>
      <c r="G63" s="29">
        <v>1769203497.51</v>
      </c>
      <c r="H63" s="29">
        <v>1687470151.8400002</v>
      </c>
      <c r="I63" s="31">
        <v>1744977178.2200003</v>
      </c>
      <c r="J63" s="30">
        <v>1675636280</v>
      </c>
      <c r="K63" s="30">
        <v>1621929448</v>
      </c>
      <c r="L63" s="32">
        <v>1498803916</v>
      </c>
      <c r="M63" s="23">
        <v>1530115347</v>
      </c>
      <c r="N63" s="32">
        <v>1555435182</v>
      </c>
      <c r="O63" s="32">
        <v>532936156</v>
      </c>
      <c r="S63" s="7"/>
      <c r="AA63" s="3"/>
      <c r="AB63" s="3"/>
      <c r="AC63" s="3"/>
      <c r="AD63" s="3"/>
      <c r="AE63" s="3"/>
      <c r="AF63" s="3"/>
      <c r="AG63" s="3"/>
      <c r="AH63" s="2"/>
      <c r="AI63" s="2"/>
      <c r="AJ63" s="2"/>
    </row>
    <row r="64" spans="1:36" ht="15.75">
      <c r="A64" s="26" t="s">
        <v>46</v>
      </c>
      <c r="B64" s="29">
        <v>2310099711.5999994</v>
      </c>
      <c r="C64" s="29">
        <v>2280072743.82</v>
      </c>
      <c r="D64" s="29">
        <v>2351743506.96</v>
      </c>
      <c r="E64" s="33">
        <v>2268030575.4</v>
      </c>
      <c r="F64" s="29">
        <v>2437238729.6800003</v>
      </c>
      <c r="G64" s="29">
        <v>2411038564.1200004</v>
      </c>
      <c r="H64" s="29">
        <v>2402063124.08</v>
      </c>
      <c r="I64" s="31">
        <v>2324350522.049999</v>
      </c>
      <c r="J64" s="30">
        <v>2154332452</v>
      </c>
      <c r="K64" s="30">
        <v>2132409101</v>
      </c>
      <c r="L64" s="32">
        <v>2201250054</v>
      </c>
      <c r="M64" s="23">
        <v>2069188274</v>
      </c>
      <c r="N64" s="32">
        <v>2004284314</v>
      </c>
      <c r="O64" s="32">
        <v>287149</v>
      </c>
      <c r="S64" s="7"/>
      <c r="AA64" s="3"/>
      <c r="AB64" s="3"/>
      <c r="AC64" s="3"/>
      <c r="AD64" s="3"/>
      <c r="AE64" s="3"/>
      <c r="AF64" s="3"/>
      <c r="AG64" s="3"/>
      <c r="AH64" s="2"/>
      <c r="AI64" s="2"/>
      <c r="AJ64" s="2"/>
    </row>
    <row r="65" spans="1:36" ht="15.75">
      <c r="A65" s="26" t="s">
        <v>47</v>
      </c>
      <c r="B65" s="29">
        <v>550299294.4900001</v>
      </c>
      <c r="C65" s="29">
        <v>561552024.9499999</v>
      </c>
      <c r="D65" s="29">
        <v>569881898.91</v>
      </c>
      <c r="E65" s="33">
        <v>544213290.3899999</v>
      </c>
      <c r="F65" s="29">
        <v>529205241.8</v>
      </c>
      <c r="G65" s="29">
        <v>520862009.5799999</v>
      </c>
      <c r="H65" s="29">
        <v>520863111.53999996</v>
      </c>
      <c r="I65" s="31">
        <v>526498206.2400001</v>
      </c>
      <c r="J65" s="30">
        <v>543475591</v>
      </c>
      <c r="K65" s="30">
        <v>545562820</v>
      </c>
      <c r="L65" s="32">
        <v>551906946</v>
      </c>
      <c r="M65" s="23">
        <v>536064055</v>
      </c>
      <c r="N65" s="32">
        <v>547166809</v>
      </c>
      <c r="O65" s="32">
        <v>67477460</v>
      </c>
      <c r="S65" s="7"/>
      <c r="AA65" s="3"/>
      <c r="AB65" s="3"/>
      <c r="AC65" s="3"/>
      <c r="AD65" s="3"/>
      <c r="AE65" s="3"/>
      <c r="AF65" s="3"/>
      <c r="AG65" s="3"/>
      <c r="AH65" s="2"/>
      <c r="AI65" s="2"/>
      <c r="AJ65" s="2"/>
    </row>
    <row r="66" spans="1:36" ht="15.75">
      <c r="A66" s="26" t="s">
        <v>48</v>
      </c>
      <c r="B66" s="29">
        <v>1250820</v>
      </c>
      <c r="C66" s="29">
        <v>1257431</v>
      </c>
      <c r="D66" s="29">
        <v>795938</v>
      </c>
      <c r="E66" s="33">
        <v>604046</v>
      </c>
      <c r="F66" s="29">
        <v>709475</v>
      </c>
      <c r="G66" s="29">
        <v>745984</v>
      </c>
      <c r="H66" s="29">
        <v>153579.44</v>
      </c>
      <c r="I66" s="31">
        <v>260647.28</v>
      </c>
      <c r="J66" s="30">
        <v>264754</v>
      </c>
      <c r="K66" s="30">
        <v>255073</v>
      </c>
      <c r="L66" s="32">
        <v>292421</v>
      </c>
      <c r="M66" s="23">
        <v>291062</v>
      </c>
      <c r="N66" s="32">
        <v>309027</v>
      </c>
      <c r="O66" s="32">
        <v>96618597</v>
      </c>
      <c r="S66" s="7"/>
      <c r="AA66" s="3"/>
      <c r="AB66" s="3"/>
      <c r="AC66" s="3"/>
      <c r="AD66" s="3"/>
      <c r="AE66" s="3"/>
      <c r="AF66" s="3"/>
      <c r="AG66" s="3"/>
      <c r="AH66" s="2"/>
      <c r="AI66" s="2"/>
      <c r="AJ66" s="2"/>
    </row>
    <row r="67" spans="1:36" ht="15.75">
      <c r="A67" s="26" t="s">
        <v>49</v>
      </c>
      <c r="B67" s="29">
        <v>46500879.779999994</v>
      </c>
      <c r="C67" s="29">
        <v>47287878.309999995</v>
      </c>
      <c r="D67" s="29">
        <v>50456821.67</v>
      </c>
      <c r="E67" s="33">
        <v>53780539.120000005</v>
      </c>
      <c r="F67" s="29">
        <v>53681195.57</v>
      </c>
      <c r="G67" s="29">
        <v>54248699.53999999</v>
      </c>
      <c r="H67" s="29">
        <v>64405081.73999999</v>
      </c>
      <c r="I67" s="31">
        <v>70788676.14</v>
      </c>
      <c r="J67" s="30">
        <v>77365163</v>
      </c>
      <c r="K67" s="30">
        <v>97958030</v>
      </c>
      <c r="L67" s="32">
        <v>75108535</v>
      </c>
      <c r="M67" s="23">
        <v>73914652</v>
      </c>
      <c r="N67" s="32">
        <v>68730351</v>
      </c>
      <c r="O67" s="32">
        <v>122265593</v>
      </c>
      <c r="S67" s="7"/>
      <c r="AA67" s="3"/>
      <c r="AB67" s="3"/>
      <c r="AC67" s="3"/>
      <c r="AD67" s="3"/>
      <c r="AE67" s="3"/>
      <c r="AF67" s="3"/>
      <c r="AG67" s="3"/>
      <c r="AH67" s="2"/>
      <c r="AI67" s="2"/>
      <c r="AJ67" s="2"/>
    </row>
    <row r="68" spans="1:36" ht="15.75">
      <c r="A68" s="26" t="s">
        <v>50</v>
      </c>
      <c r="B68" s="29">
        <v>68861953.47999999</v>
      </c>
      <c r="C68" s="29">
        <v>68152608.96000001</v>
      </c>
      <c r="D68" s="29">
        <v>50015892.12</v>
      </c>
      <c r="E68" s="33">
        <v>60900842.07</v>
      </c>
      <c r="F68" s="29">
        <v>60626709.12</v>
      </c>
      <c r="G68" s="29">
        <v>74768282.17000002</v>
      </c>
      <c r="H68" s="29">
        <v>81477568.73</v>
      </c>
      <c r="I68" s="31">
        <v>98149910.85</v>
      </c>
      <c r="J68" s="30">
        <v>115896587</v>
      </c>
      <c r="K68" s="30">
        <v>102037224</v>
      </c>
      <c r="L68" s="32">
        <v>105334250</v>
      </c>
      <c r="M68" s="23">
        <v>104878100</v>
      </c>
      <c r="N68" s="32">
        <v>114532993</v>
      </c>
      <c r="O68" s="32">
        <v>51751349</v>
      </c>
      <c r="S68" s="7"/>
      <c r="AA68" s="3"/>
      <c r="AB68" s="3"/>
      <c r="AC68" s="3"/>
      <c r="AD68" s="3"/>
      <c r="AE68" s="3"/>
      <c r="AF68" s="3"/>
      <c r="AG68" s="3"/>
      <c r="AH68" s="2"/>
      <c r="AI68" s="2"/>
      <c r="AJ68" s="2"/>
    </row>
    <row r="69" spans="1:36" ht="15.75">
      <c r="A69" s="26"/>
      <c r="B69" s="26"/>
      <c r="C69" s="26"/>
      <c r="D69" s="26"/>
      <c r="E69" s="26"/>
      <c r="F69" s="23"/>
      <c r="G69" s="23"/>
      <c r="H69" s="23"/>
      <c r="I69" s="23"/>
      <c r="J69" s="23"/>
      <c r="K69" s="23"/>
      <c r="L69" s="23"/>
      <c r="M69" s="14"/>
      <c r="N69" s="14"/>
      <c r="O69" s="14"/>
      <c r="S69" s="7"/>
      <c r="AA69" s="3"/>
      <c r="AB69" s="3"/>
      <c r="AC69" s="3"/>
      <c r="AD69" s="3"/>
      <c r="AE69" s="3"/>
      <c r="AF69" s="3"/>
      <c r="AG69" s="3"/>
      <c r="AH69" s="2"/>
      <c r="AI69" s="2"/>
      <c r="AJ69" s="2"/>
    </row>
    <row r="70" spans="1:36" ht="15.75">
      <c r="A70" s="25" t="s">
        <v>51</v>
      </c>
      <c r="B70" s="23">
        <f>SUM(B71:B75)</f>
        <v>321205575.79</v>
      </c>
      <c r="C70" s="23">
        <f>SUM(C71:C75)</f>
        <v>298553680.46</v>
      </c>
      <c r="D70" s="23">
        <f>SUM(D71:D75)</f>
        <v>325860698.66</v>
      </c>
      <c r="E70" s="23">
        <f>SUM(E71:E75)</f>
        <v>309508749.34000003</v>
      </c>
      <c r="F70" s="23">
        <f>SUM(F71:F75)</f>
        <v>324636632.98</v>
      </c>
      <c r="G70" s="23">
        <f aca="true" t="shared" si="8" ref="G70:O70">SUM(G71:G75)</f>
        <v>339123522.31</v>
      </c>
      <c r="H70" s="23">
        <f t="shared" si="8"/>
        <v>261234585.70000002</v>
      </c>
      <c r="I70" s="23">
        <f t="shared" si="8"/>
        <v>186547089.82</v>
      </c>
      <c r="J70" s="23">
        <f t="shared" si="8"/>
        <v>198362618.01</v>
      </c>
      <c r="K70" s="23">
        <f t="shared" si="8"/>
        <v>181834088.03</v>
      </c>
      <c r="L70" s="23">
        <f t="shared" si="8"/>
        <v>176579899</v>
      </c>
      <c r="M70" s="23">
        <f t="shared" si="8"/>
        <v>153920540</v>
      </c>
      <c r="N70" s="23">
        <f t="shared" si="8"/>
        <v>150454682</v>
      </c>
      <c r="O70" s="23">
        <f t="shared" si="8"/>
        <v>132188040</v>
      </c>
      <c r="S70" s="7"/>
      <c r="AA70" s="3"/>
      <c r="AB70" s="3"/>
      <c r="AC70" s="3"/>
      <c r="AD70" s="3"/>
      <c r="AE70" s="3"/>
      <c r="AF70" s="3"/>
      <c r="AG70" s="3"/>
      <c r="AH70" s="2"/>
      <c r="AI70" s="2"/>
      <c r="AJ70" s="2"/>
    </row>
    <row r="71" spans="1:36" ht="15.75">
      <c r="A71" s="26" t="s">
        <v>52</v>
      </c>
      <c r="B71" s="29">
        <v>19324044.23</v>
      </c>
      <c r="C71" s="29">
        <v>22585743.839999996</v>
      </c>
      <c r="D71" s="29">
        <v>22622355.06</v>
      </c>
      <c r="E71" s="33">
        <v>13321466.68</v>
      </c>
      <c r="F71" s="29">
        <v>18405946.5</v>
      </c>
      <c r="G71" s="29">
        <v>18179922.47</v>
      </c>
      <c r="H71" s="29">
        <v>13809766.9</v>
      </c>
      <c r="I71" s="31">
        <v>18730588.560000002</v>
      </c>
      <c r="J71" s="30">
        <v>18190253.27</v>
      </c>
      <c r="K71" s="30">
        <v>17383581.119999997</v>
      </c>
      <c r="L71" s="32">
        <v>18032994</v>
      </c>
      <c r="M71" s="23">
        <v>16105506</v>
      </c>
      <c r="N71" s="32">
        <v>18900430</v>
      </c>
      <c r="O71" s="32">
        <v>15136338</v>
      </c>
      <c r="S71" s="7"/>
      <c r="AA71" s="3"/>
      <c r="AB71" s="3"/>
      <c r="AC71" s="3"/>
      <c r="AD71" s="3"/>
      <c r="AE71" s="3"/>
      <c r="AF71" s="3"/>
      <c r="AG71" s="3"/>
      <c r="AH71" s="2"/>
      <c r="AI71" s="2"/>
      <c r="AJ71" s="2"/>
    </row>
    <row r="72" spans="1:36" ht="15.75">
      <c r="A72" s="26" t="s">
        <v>53</v>
      </c>
      <c r="B72" s="29">
        <v>10202647.330000002</v>
      </c>
      <c r="C72" s="29">
        <v>15954029.81</v>
      </c>
      <c r="D72" s="29">
        <v>21030722.330000002</v>
      </c>
      <c r="E72" s="33">
        <v>16454816.820000002</v>
      </c>
      <c r="F72" s="29">
        <v>17735124.68</v>
      </c>
      <c r="G72" s="29">
        <v>19366048.33</v>
      </c>
      <c r="H72" s="29">
        <v>22705549.16</v>
      </c>
      <c r="I72" s="31">
        <v>22571900.85</v>
      </c>
      <c r="J72" s="30">
        <v>32791554.58</v>
      </c>
      <c r="K72" s="30">
        <v>28520961.96</v>
      </c>
      <c r="L72" s="32">
        <v>27960654</v>
      </c>
      <c r="M72" s="23">
        <v>28139994</v>
      </c>
      <c r="N72" s="32">
        <v>32560757</v>
      </c>
      <c r="O72" s="32">
        <v>24560713</v>
      </c>
      <c r="S72" s="7"/>
      <c r="AA72" s="3"/>
      <c r="AB72" s="3"/>
      <c r="AC72" s="3"/>
      <c r="AD72" s="3"/>
      <c r="AE72" s="3"/>
      <c r="AF72" s="3"/>
      <c r="AG72" s="3"/>
      <c r="AH72" s="2"/>
      <c r="AI72" s="2"/>
      <c r="AJ72" s="2"/>
    </row>
    <row r="73" spans="1:36" ht="15.75">
      <c r="A73" s="26" t="s">
        <v>54</v>
      </c>
      <c r="B73" s="29">
        <v>50696530.11</v>
      </c>
      <c r="C73" s="29">
        <v>46786056.13</v>
      </c>
      <c r="D73" s="29">
        <v>51445382.660000004</v>
      </c>
      <c r="E73" s="33">
        <v>50001931.06</v>
      </c>
      <c r="F73" s="29">
        <v>40502820.06999999</v>
      </c>
      <c r="G73" s="29">
        <v>41896258.59</v>
      </c>
      <c r="H73" s="29">
        <v>41627094.9</v>
      </c>
      <c r="I73" s="31">
        <v>41673826.39000001</v>
      </c>
      <c r="J73" s="30">
        <v>36165508</v>
      </c>
      <c r="K73" s="30">
        <v>40840954.78</v>
      </c>
      <c r="L73" s="32">
        <v>39864985</v>
      </c>
      <c r="M73" s="23">
        <v>38191836</v>
      </c>
      <c r="N73" s="32">
        <v>37290770</v>
      </c>
      <c r="O73" s="32">
        <v>34964643</v>
      </c>
      <c r="S73" s="7"/>
      <c r="AA73" s="3"/>
      <c r="AB73" s="3"/>
      <c r="AC73" s="3"/>
      <c r="AD73" s="3"/>
      <c r="AE73" s="3"/>
      <c r="AF73" s="3"/>
      <c r="AG73" s="3"/>
      <c r="AH73" s="2"/>
      <c r="AI73" s="2"/>
      <c r="AJ73" s="2"/>
    </row>
    <row r="74" spans="1:36" ht="15.75">
      <c r="A74" s="26" t="s">
        <v>55</v>
      </c>
      <c r="B74" s="29">
        <v>6507937.890000001</v>
      </c>
      <c r="C74" s="29">
        <v>5590796.82</v>
      </c>
      <c r="D74" s="29">
        <v>4745884.75</v>
      </c>
      <c r="E74" s="33">
        <v>5599811.72</v>
      </c>
      <c r="F74" s="29">
        <v>5137634.97</v>
      </c>
      <c r="G74" s="29">
        <v>8051520.57</v>
      </c>
      <c r="H74" s="29">
        <v>6729036.039999999</v>
      </c>
      <c r="I74" s="31">
        <v>9426954.49</v>
      </c>
      <c r="J74" s="30">
        <v>14359944.57</v>
      </c>
      <c r="K74" s="30">
        <v>6982061.930000001</v>
      </c>
      <c r="L74" s="32">
        <v>5949050</v>
      </c>
      <c r="M74" s="23">
        <v>5686964</v>
      </c>
      <c r="N74" s="32">
        <v>6657390</v>
      </c>
      <c r="O74" s="32">
        <v>1513858</v>
      </c>
      <c r="S74" s="7"/>
      <c r="AA74" s="3"/>
      <c r="AB74" s="3"/>
      <c r="AC74" s="3"/>
      <c r="AD74" s="3"/>
      <c r="AE74" s="3"/>
      <c r="AF74" s="3"/>
      <c r="AG74" s="3"/>
      <c r="AH74" s="2"/>
      <c r="AI74" s="2"/>
      <c r="AJ74" s="2"/>
    </row>
    <row r="75" spans="1:36" ht="15.75">
      <c r="A75" s="26" t="s">
        <v>56</v>
      </c>
      <c r="B75" s="29">
        <v>234474416.23000002</v>
      </c>
      <c r="C75" s="29">
        <v>207637053.85999998</v>
      </c>
      <c r="D75" s="29">
        <v>226016353.86</v>
      </c>
      <c r="E75" s="33">
        <v>224130723.06</v>
      </c>
      <c r="F75" s="29">
        <v>242855106.76</v>
      </c>
      <c r="G75" s="29">
        <v>251629772.35</v>
      </c>
      <c r="H75" s="29">
        <v>176363138.70000002</v>
      </c>
      <c r="I75" s="31">
        <v>94143819.53</v>
      </c>
      <c r="J75" s="30">
        <v>96855357.59</v>
      </c>
      <c r="K75" s="30">
        <v>88106528.24</v>
      </c>
      <c r="L75" s="32">
        <v>84772216</v>
      </c>
      <c r="M75" s="23">
        <v>65796240</v>
      </c>
      <c r="N75" s="32">
        <v>55045335</v>
      </c>
      <c r="O75" s="32">
        <v>56012488</v>
      </c>
      <c r="S75" s="7"/>
      <c r="AA75" s="3"/>
      <c r="AB75" s="3"/>
      <c r="AC75" s="3"/>
      <c r="AD75" s="3"/>
      <c r="AE75" s="3"/>
      <c r="AF75" s="3"/>
      <c r="AG75" s="3"/>
      <c r="AH75" s="2"/>
      <c r="AI75" s="2"/>
      <c r="AJ75" s="2"/>
    </row>
    <row r="76" spans="1:36" ht="15.75">
      <c r="A76" s="26"/>
      <c r="B76" s="26"/>
      <c r="C76" s="26"/>
      <c r="D76" s="26"/>
      <c r="E76" s="26"/>
      <c r="F76" s="23"/>
      <c r="G76" s="23"/>
      <c r="H76" s="23"/>
      <c r="I76" s="23"/>
      <c r="J76" s="23"/>
      <c r="K76" s="23"/>
      <c r="L76" s="23"/>
      <c r="M76" s="14"/>
      <c r="N76" s="14"/>
      <c r="O76" s="14"/>
      <c r="S76" s="7"/>
      <c r="AA76" s="3"/>
      <c r="AB76" s="3"/>
      <c r="AC76" s="3"/>
      <c r="AD76" s="3"/>
      <c r="AE76" s="3"/>
      <c r="AF76" s="3"/>
      <c r="AG76" s="3"/>
      <c r="AH76" s="2"/>
      <c r="AI76" s="2"/>
      <c r="AJ76" s="2"/>
    </row>
    <row r="77" spans="1:36" ht="15.75">
      <c r="A77" s="25" t="s">
        <v>57</v>
      </c>
      <c r="B77" s="23">
        <f aca="true" t="shared" si="9" ref="B77:I77">SUM(B78:B83)</f>
        <v>314247037.88000005</v>
      </c>
      <c r="C77" s="23">
        <f t="shared" si="9"/>
        <v>322686154.26</v>
      </c>
      <c r="D77" s="23">
        <f t="shared" si="9"/>
        <v>313518895.71000004</v>
      </c>
      <c r="E77" s="23">
        <f t="shared" si="9"/>
        <v>341287716.62999994</v>
      </c>
      <c r="F77" s="23">
        <f t="shared" si="9"/>
        <v>299232528.02</v>
      </c>
      <c r="G77" s="23">
        <f t="shared" si="9"/>
        <v>277951496.37</v>
      </c>
      <c r="H77" s="23">
        <f t="shared" si="9"/>
        <v>262636052.22000003</v>
      </c>
      <c r="I77" s="23">
        <f t="shared" si="9"/>
        <v>266123965.11</v>
      </c>
      <c r="J77" s="23">
        <f aca="true" t="shared" si="10" ref="J77:O77">SUM(J78:J83)</f>
        <v>300403411.05</v>
      </c>
      <c r="K77" s="23">
        <f t="shared" si="10"/>
        <v>297930280.08</v>
      </c>
      <c r="L77" s="23">
        <f t="shared" si="10"/>
        <v>330734954</v>
      </c>
      <c r="M77" s="23">
        <f t="shared" si="10"/>
        <v>289077962</v>
      </c>
      <c r="N77" s="23">
        <f t="shared" si="10"/>
        <v>288113162</v>
      </c>
      <c r="O77" s="23">
        <f t="shared" si="10"/>
        <v>304792633</v>
      </c>
      <c r="S77" s="7"/>
      <c r="AA77" s="3"/>
      <c r="AB77" s="3"/>
      <c r="AC77" s="3"/>
      <c r="AD77" s="3"/>
      <c r="AE77" s="3"/>
      <c r="AF77" s="3"/>
      <c r="AG77" s="3"/>
      <c r="AH77" s="2"/>
      <c r="AI77" s="2"/>
      <c r="AJ77" s="2"/>
    </row>
    <row r="78" spans="1:36" ht="15.75">
      <c r="A78" s="26" t="s">
        <v>58</v>
      </c>
      <c r="B78" s="29">
        <v>193002312.61</v>
      </c>
      <c r="C78" s="29">
        <v>206426125.43</v>
      </c>
      <c r="D78" s="29">
        <v>194939957.45000002</v>
      </c>
      <c r="E78" s="33">
        <v>233185349.53999993</v>
      </c>
      <c r="F78" s="29">
        <v>191863862.08999997</v>
      </c>
      <c r="G78" s="29">
        <v>177074265.92000002</v>
      </c>
      <c r="H78" s="29">
        <v>143303759.99</v>
      </c>
      <c r="I78" s="31">
        <v>143555230.75</v>
      </c>
      <c r="J78" s="30">
        <v>169865571.26999998</v>
      </c>
      <c r="K78" s="30">
        <v>178033873.04</v>
      </c>
      <c r="L78" s="32">
        <v>188010615</v>
      </c>
      <c r="M78" s="23">
        <v>152376511</v>
      </c>
      <c r="N78" s="32">
        <v>186568550</v>
      </c>
      <c r="O78" s="32">
        <v>207484686</v>
      </c>
      <c r="S78" s="7"/>
      <c r="AA78" s="3"/>
      <c r="AB78" s="3"/>
      <c r="AC78" s="3"/>
      <c r="AD78" s="3"/>
      <c r="AE78" s="3"/>
      <c r="AF78" s="3"/>
      <c r="AG78" s="3"/>
      <c r="AH78" s="2"/>
      <c r="AI78" s="2"/>
      <c r="AJ78" s="2"/>
    </row>
    <row r="79" spans="1:36" ht="15.75">
      <c r="A79" s="26" t="s">
        <v>59</v>
      </c>
      <c r="B79" s="29">
        <v>6334754.1899999995</v>
      </c>
      <c r="C79" s="29">
        <v>6200018.45</v>
      </c>
      <c r="D79" s="29">
        <v>6347660.61</v>
      </c>
      <c r="E79" s="33">
        <v>6099119.09</v>
      </c>
      <c r="F79" s="29">
        <v>6005869.61</v>
      </c>
      <c r="G79" s="29">
        <v>6071719.13</v>
      </c>
      <c r="H79" s="29">
        <v>6240991.08</v>
      </c>
      <c r="I79" s="31">
        <v>6282120.07</v>
      </c>
      <c r="J79" s="30">
        <v>6343910.460000001</v>
      </c>
      <c r="K79" s="30">
        <v>6288303.28</v>
      </c>
      <c r="L79" s="32">
        <v>6203787</v>
      </c>
      <c r="M79" s="23">
        <v>4243246</v>
      </c>
      <c r="N79" s="32">
        <v>4095137</v>
      </c>
      <c r="O79" s="32">
        <v>3952375</v>
      </c>
      <c r="S79" s="7"/>
      <c r="AA79" s="3"/>
      <c r="AB79" s="3"/>
      <c r="AC79" s="3"/>
      <c r="AD79" s="3"/>
      <c r="AE79" s="3"/>
      <c r="AF79" s="3"/>
      <c r="AG79" s="3"/>
      <c r="AH79" s="2"/>
      <c r="AI79" s="2"/>
      <c r="AJ79" s="2"/>
    </row>
    <row r="80" spans="1:36" ht="15.75">
      <c r="A80" s="26" t="s">
        <v>60</v>
      </c>
      <c r="B80" s="29">
        <v>26792693.27</v>
      </c>
      <c r="C80" s="29">
        <v>26784807.98</v>
      </c>
      <c r="D80" s="29">
        <v>26809206.519999996</v>
      </c>
      <c r="E80" s="33">
        <v>27054972.67</v>
      </c>
      <c r="F80" s="29">
        <v>25928603.1</v>
      </c>
      <c r="G80" s="29">
        <v>23338753.849999998</v>
      </c>
      <c r="H80" s="29">
        <v>23750336.660000008</v>
      </c>
      <c r="I80" s="31">
        <v>28764756.12</v>
      </c>
      <c r="J80" s="30">
        <v>33457289.459999997</v>
      </c>
      <c r="K80" s="30">
        <v>35293209.5</v>
      </c>
      <c r="L80" s="32">
        <v>39203137</v>
      </c>
      <c r="M80" s="23">
        <v>37793488</v>
      </c>
      <c r="N80" s="32">
        <v>35903342</v>
      </c>
      <c r="O80" s="32">
        <v>33528509</v>
      </c>
      <c r="S80" s="7"/>
      <c r="AA80" s="3"/>
      <c r="AB80" s="3"/>
      <c r="AC80" s="3"/>
      <c r="AD80" s="3"/>
      <c r="AE80" s="3"/>
      <c r="AF80" s="3"/>
      <c r="AG80" s="3"/>
      <c r="AH80" s="2"/>
      <c r="AI80" s="2"/>
      <c r="AJ80" s="2"/>
    </row>
    <row r="81" spans="1:36" ht="15.75">
      <c r="A81" s="26" t="s">
        <v>61</v>
      </c>
      <c r="B81" s="29">
        <v>39124857.69</v>
      </c>
      <c r="C81" s="29">
        <v>37907161.93</v>
      </c>
      <c r="D81" s="29">
        <v>39717855.32</v>
      </c>
      <c r="E81" s="33">
        <v>35031477.51</v>
      </c>
      <c r="F81" s="29">
        <v>33465875.93</v>
      </c>
      <c r="G81" s="29">
        <v>32160221.03</v>
      </c>
      <c r="H81" s="29">
        <v>33734494.56</v>
      </c>
      <c r="I81" s="31">
        <v>36431211.87</v>
      </c>
      <c r="J81" s="30">
        <v>35420715.94</v>
      </c>
      <c r="K81" s="30">
        <v>33729073.64</v>
      </c>
      <c r="L81" s="32">
        <v>42200105</v>
      </c>
      <c r="M81" s="23">
        <v>34684463</v>
      </c>
      <c r="N81" s="32">
        <v>32952628</v>
      </c>
      <c r="O81" s="32">
        <v>35726561</v>
      </c>
      <c r="S81" s="7"/>
      <c r="AA81" s="3"/>
      <c r="AB81" s="3"/>
      <c r="AC81" s="3"/>
      <c r="AD81" s="3"/>
      <c r="AE81" s="3"/>
      <c r="AF81" s="3"/>
      <c r="AG81" s="3"/>
      <c r="AH81" s="2"/>
      <c r="AI81" s="2"/>
      <c r="AJ81" s="2"/>
    </row>
    <row r="82" spans="1:36" ht="15.75">
      <c r="A82" s="26" t="s">
        <v>62</v>
      </c>
      <c r="B82" s="29">
        <v>39986745.81</v>
      </c>
      <c r="C82" s="29">
        <v>35179937.75</v>
      </c>
      <c r="D82" s="29">
        <v>37282501.4</v>
      </c>
      <c r="E82" s="33">
        <v>31476298.89</v>
      </c>
      <c r="F82" s="29">
        <v>33515198.099999998</v>
      </c>
      <c r="G82" s="29">
        <v>31367137.73</v>
      </c>
      <c r="H82" s="29">
        <v>30316688.209999997</v>
      </c>
      <c r="I82" s="31">
        <v>23061112.1</v>
      </c>
      <c r="J82" s="30">
        <v>30044912.869999997</v>
      </c>
      <c r="K82" s="30">
        <v>16401491.920000002</v>
      </c>
      <c r="L82" s="32">
        <v>18385666</v>
      </c>
      <c r="M82" s="23">
        <v>18385372</v>
      </c>
      <c r="N82" s="32">
        <v>18703040</v>
      </c>
      <c r="O82" s="32">
        <v>16651238</v>
      </c>
      <c r="S82" s="7"/>
      <c r="AA82" s="3"/>
      <c r="AB82" s="3"/>
      <c r="AC82" s="3"/>
      <c r="AD82" s="3"/>
      <c r="AE82" s="3"/>
      <c r="AF82" s="3"/>
      <c r="AG82" s="3"/>
      <c r="AH82" s="2"/>
      <c r="AI82" s="2"/>
      <c r="AJ82" s="2"/>
    </row>
    <row r="83" spans="1:36" ht="15.75">
      <c r="A83" s="26" t="s">
        <v>63</v>
      </c>
      <c r="B83" s="29">
        <v>9005674.31</v>
      </c>
      <c r="C83" s="29">
        <v>10188102.72</v>
      </c>
      <c r="D83" s="29">
        <v>8421714.41</v>
      </c>
      <c r="E83" s="33">
        <v>8440498.930000002</v>
      </c>
      <c r="F83" s="29">
        <v>8453119.19</v>
      </c>
      <c r="G83" s="29">
        <v>7939398.710000001</v>
      </c>
      <c r="H83" s="29">
        <v>25289781.720000003</v>
      </c>
      <c r="I83" s="31">
        <v>28029534.200000003</v>
      </c>
      <c r="J83" s="30">
        <v>25271011.05</v>
      </c>
      <c r="K83" s="30">
        <v>28184328.700000007</v>
      </c>
      <c r="L83" s="32">
        <v>36731644</v>
      </c>
      <c r="M83" s="23">
        <v>41594882</v>
      </c>
      <c r="N83" s="32">
        <v>9890465</v>
      </c>
      <c r="O83" s="32">
        <v>7449264</v>
      </c>
      <c r="S83" s="7"/>
      <c r="AA83" s="3"/>
      <c r="AB83" s="3"/>
      <c r="AC83" s="3"/>
      <c r="AD83" s="3"/>
      <c r="AE83" s="3"/>
      <c r="AF83" s="3"/>
      <c r="AG83" s="3"/>
      <c r="AH83" s="2"/>
      <c r="AI83" s="2"/>
      <c r="AJ83" s="2"/>
    </row>
    <row r="84" spans="1:36" ht="15.75">
      <c r="A84" s="26"/>
      <c r="B84" s="26"/>
      <c r="C84" s="26"/>
      <c r="D84" s="26"/>
      <c r="E84" s="26"/>
      <c r="F84" s="23"/>
      <c r="G84" s="23"/>
      <c r="H84" s="23"/>
      <c r="I84" s="23"/>
      <c r="J84" s="23"/>
      <c r="K84" s="23"/>
      <c r="L84" s="23"/>
      <c r="M84" s="14"/>
      <c r="N84" s="14"/>
      <c r="O84" s="14"/>
      <c r="S84" s="7"/>
      <c r="AA84" s="3"/>
      <c r="AB84" s="3"/>
      <c r="AC84" s="3"/>
      <c r="AD84" s="3"/>
      <c r="AE84" s="3"/>
      <c r="AF84" s="3"/>
      <c r="AG84" s="3"/>
      <c r="AH84" s="2"/>
      <c r="AI84" s="2"/>
      <c r="AJ84" s="2"/>
    </row>
    <row r="85" spans="1:36" ht="15.75">
      <c r="A85" s="25" t="s">
        <v>64</v>
      </c>
      <c r="B85" s="23">
        <f>SUM(B86:B90)</f>
        <v>234071019.11</v>
      </c>
      <c r="C85" s="23">
        <f>SUM(C86:C90)</f>
        <v>236068056.53000003</v>
      </c>
      <c r="D85" s="23">
        <f>SUM(D86:D90)</f>
        <v>261590500.54999998</v>
      </c>
      <c r="E85" s="23">
        <f>SUM(E86:E90)</f>
        <v>257302623.05</v>
      </c>
      <c r="F85" s="23">
        <f>SUM(F86:F90)</f>
        <v>231399847.18</v>
      </c>
      <c r="G85" s="23">
        <f aca="true" t="shared" si="11" ref="G85:O85">SUM(G86:G90)</f>
        <v>249573955.15000004</v>
      </c>
      <c r="H85" s="23">
        <f t="shared" si="11"/>
        <v>256440439.33999997</v>
      </c>
      <c r="I85" s="23">
        <f t="shared" si="11"/>
        <v>326388518.53</v>
      </c>
      <c r="J85" s="23">
        <f t="shared" si="11"/>
        <v>323394197.13</v>
      </c>
      <c r="K85" s="23">
        <f t="shared" si="11"/>
        <v>321170632.4</v>
      </c>
      <c r="L85" s="23">
        <f t="shared" si="11"/>
        <v>309808990</v>
      </c>
      <c r="M85" s="23">
        <f t="shared" si="11"/>
        <v>321576267</v>
      </c>
      <c r="N85" s="23">
        <f t="shared" si="11"/>
        <v>307178923</v>
      </c>
      <c r="O85" s="23">
        <f t="shared" si="11"/>
        <v>275959389</v>
      </c>
      <c r="S85" s="7"/>
      <c r="AA85" s="3"/>
      <c r="AB85" s="3"/>
      <c r="AC85" s="3"/>
      <c r="AD85" s="3"/>
      <c r="AE85" s="3"/>
      <c r="AF85" s="3"/>
      <c r="AG85" s="3"/>
      <c r="AH85" s="2"/>
      <c r="AI85" s="2"/>
      <c r="AJ85" s="2"/>
    </row>
    <row r="86" spans="1:36" ht="15.75">
      <c r="A86" s="26" t="s">
        <v>65</v>
      </c>
      <c r="B86" s="29">
        <v>29378240.240000002</v>
      </c>
      <c r="C86" s="29">
        <v>29654352.4</v>
      </c>
      <c r="D86" s="29">
        <v>29072988.37</v>
      </c>
      <c r="E86" s="33">
        <v>27552432.62</v>
      </c>
      <c r="F86" s="29">
        <v>26731335.96</v>
      </c>
      <c r="G86" s="29">
        <v>24897115.299999997</v>
      </c>
      <c r="H86" s="29">
        <v>29252559.05</v>
      </c>
      <c r="I86" s="31">
        <v>26490579.840000004</v>
      </c>
      <c r="J86" s="30">
        <v>31244591.759999998</v>
      </c>
      <c r="K86" s="30">
        <v>33160880.89</v>
      </c>
      <c r="L86" s="32">
        <v>32520080</v>
      </c>
      <c r="M86" s="23">
        <v>31043688</v>
      </c>
      <c r="N86" s="32">
        <v>30130154</v>
      </c>
      <c r="O86" s="32">
        <v>28131923</v>
      </c>
      <c r="S86" s="7"/>
      <c r="AA86" s="3"/>
      <c r="AB86" s="3"/>
      <c r="AC86" s="3"/>
      <c r="AD86" s="3"/>
      <c r="AE86" s="3"/>
      <c r="AF86" s="3"/>
      <c r="AG86" s="3"/>
      <c r="AH86" s="2"/>
      <c r="AI86" s="2"/>
      <c r="AJ86" s="2"/>
    </row>
    <row r="87" spans="1:36" ht="15.75">
      <c r="A87" s="26" t="s">
        <v>66</v>
      </c>
      <c r="B87" s="29">
        <v>137501938.63000003</v>
      </c>
      <c r="C87" s="29">
        <v>135022736.56</v>
      </c>
      <c r="D87" s="29">
        <v>136442886.06</v>
      </c>
      <c r="E87" s="33">
        <v>129977211.02000001</v>
      </c>
      <c r="F87" s="29">
        <v>127024627.27000001</v>
      </c>
      <c r="G87" s="29">
        <v>125853832.50000001</v>
      </c>
      <c r="H87" s="29">
        <v>141147690.7</v>
      </c>
      <c r="I87" s="31">
        <v>180839096.97</v>
      </c>
      <c r="J87" s="30">
        <v>171826677.67</v>
      </c>
      <c r="K87" s="30">
        <v>172388689.01</v>
      </c>
      <c r="L87" s="32">
        <v>172845226</v>
      </c>
      <c r="M87" s="23">
        <v>161696352</v>
      </c>
      <c r="N87" s="32">
        <v>160919022</v>
      </c>
      <c r="O87" s="32">
        <v>140439486</v>
      </c>
      <c r="S87" s="7"/>
      <c r="AA87" s="3"/>
      <c r="AB87" s="3"/>
      <c r="AC87" s="3"/>
      <c r="AD87" s="3"/>
      <c r="AE87" s="3"/>
      <c r="AF87" s="3"/>
      <c r="AG87" s="3"/>
      <c r="AH87" s="2"/>
      <c r="AI87" s="2"/>
      <c r="AJ87" s="2"/>
    </row>
    <row r="88" spans="1:36" ht="15.75">
      <c r="A88" s="26" t="s">
        <v>67</v>
      </c>
      <c r="B88" s="29">
        <v>26210666.069999997</v>
      </c>
      <c r="C88" s="29">
        <v>24743701.06</v>
      </c>
      <c r="D88" s="29">
        <v>25223403.83</v>
      </c>
      <c r="E88" s="33">
        <v>25742707.16</v>
      </c>
      <c r="F88" s="29">
        <v>25151776.310000002</v>
      </c>
      <c r="G88" s="29">
        <v>26888979.34</v>
      </c>
      <c r="H88" s="29">
        <v>29755351.519999996</v>
      </c>
      <c r="I88" s="31">
        <v>28319140.62</v>
      </c>
      <c r="J88" s="30">
        <v>28344224.26</v>
      </c>
      <c r="K88" s="30">
        <v>26303227.3</v>
      </c>
      <c r="L88" s="32">
        <v>27605228</v>
      </c>
      <c r="M88" s="23">
        <v>30385711</v>
      </c>
      <c r="N88" s="32">
        <v>26043439</v>
      </c>
      <c r="O88" s="32">
        <v>24694759</v>
      </c>
      <c r="S88" s="7"/>
      <c r="AA88" s="3"/>
      <c r="AB88" s="3"/>
      <c r="AC88" s="3"/>
      <c r="AD88" s="3"/>
      <c r="AE88" s="3"/>
      <c r="AF88" s="3"/>
      <c r="AG88" s="3"/>
      <c r="AH88" s="2"/>
      <c r="AI88" s="2"/>
      <c r="AJ88" s="2"/>
    </row>
    <row r="89" spans="1:36" ht="15.75">
      <c r="A89" s="26" t="s">
        <v>68</v>
      </c>
      <c r="B89" s="29">
        <v>0</v>
      </c>
      <c r="C89" s="29">
        <v>0</v>
      </c>
      <c r="D89" s="29">
        <v>0</v>
      </c>
      <c r="E89" s="33">
        <v>0</v>
      </c>
      <c r="F89" s="29">
        <v>0</v>
      </c>
      <c r="G89" s="29">
        <v>0</v>
      </c>
      <c r="H89" s="29">
        <v>0</v>
      </c>
      <c r="I89" s="31">
        <v>0</v>
      </c>
      <c r="J89" s="30">
        <v>0</v>
      </c>
      <c r="K89" s="30">
        <v>0</v>
      </c>
      <c r="L89" s="32">
        <v>0</v>
      </c>
      <c r="M89" s="23">
        <v>0</v>
      </c>
      <c r="N89" s="32">
        <v>0</v>
      </c>
      <c r="O89" s="32">
        <v>0</v>
      </c>
      <c r="S89" s="7"/>
      <c r="AA89" s="3"/>
      <c r="AB89" s="3"/>
      <c r="AC89" s="3"/>
      <c r="AD89" s="3"/>
      <c r="AE89" s="3"/>
      <c r="AF89" s="3"/>
      <c r="AG89" s="3"/>
      <c r="AH89" s="2"/>
      <c r="AI89" s="2"/>
      <c r="AJ89" s="2"/>
    </row>
    <row r="90" spans="1:36" ht="15.75">
      <c r="A90" s="26" t="s">
        <v>69</v>
      </c>
      <c r="B90" s="29">
        <v>40980174.17</v>
      </c>
      <c r="C90" s="29">
        <v>46647266.510000005</v>
      </c>
      <c r="D90" s="29">
        <v>70851222.28999999</v>
      </c>
      <c r="E90" s="33">
        <v>74030272.24999999</v>
      </c>
      <c r="F90" s="29">
        <v>52492107.64</v>
      </c>
      <c r="G90" s="29">
        <v>71934028.01</v>
      </c>
      <c r="H90" s="29">
        <v>56284838.07</v>
      </c>
      <c r="I90" s="31">
        <v>90739701.1</v>
      </c>
      <c r="J90" s="30">
        <v>91978703.44</v>
      </c>
      <c r="K90" s="30">
        <v>89317835.19999997</v>
      </c>
      <c r="L90" s="32">
        <v>76838456</v>
      </c>
      <c r="M90" s="23">
        <v>98450516</v>
      </c>
      <c r="N90" s="32">
        <v>90086308</v>
      </c>
      <c r="O90" s="32">
        <v>82693221</v>
      </c>
      <c r="S90" s="7"/>
      <c r="AA90" s="3"/>
      <c r="AB90" s="3"/>
      <c r="AC90" s="3"/>
      <c r="AD90" s="3"/>
      <c r="AE90" s="3"/>
      <c r="AF90" s="3"/>
      <c r="AG90" s="3"/>
      <c r="AH90" s="2"/>
      <c r="AI90" s="2"/>
      <c r="AJ90" s="2"/>
    </row>
    <row r="91" spans="1:36" ht="15.75">
      <c r="A91" s="26"/>
      <c r="B91" s="26"/>
      <c r="C91" s="26"/>
      <c r="D91" s="26"/>
      <c r="E91" s="26"/>
      <c r="F91" s="23"/>
      <c r="G91" s="23"/>
      <c r="H91" s="23"/>
      <c r="I91" s="23"/>
      <c r="J91" s="23"/>
      <c r="K91" s="23"/>
      <c r="L91" s="23"/>
      <c r="M91" s="14"/>
      <c r="N91" s="14"/>
      <c r="O91" s="14"/>
      <c r="S91" s="7"/>
      <c r="AA91" s="3"/>
      <c r="AB91" s="3"/>
      <c r="AC91" s="3"/>
      <c r="AD91" s="3"/>
      <c r="AE91" s="3"/>
      <c r="AF91" s="3"/>
      <c r="AG91" s="3"/>
      <c r="AH91" s="2"/>
      <c r="AI91" s="2"/>
      <c r="AJ91" s="2"/>
    </row>
    <row r="92" spans="1:36" ht="15.75">
      <c r="A92" s="25" t="s">
        <v>70</v>
      </c>
      <c r="B92" s="23">
        <f>SUM(B93:B96)</f>
        <v>84595463.48999998</v>
      </c>
      <c r="C92" s="23">
        <f>SUM(C93:C96)</f>
        <v>97465444.1</v>
      </c>
      <c r="D92" s="23">
        <f>SUM(D93:D96)</f>
        <v>97114610.27000001</v>
      </c>
      <c r="E92" s="23">
        <f>SUM(E93:E96)</f>
        <v>83008079.92</v>
      </c>
      <c r="F92" s="23">
        <f>SUM(F93:F96)</f>
        <v>97024613.19</v>
      </c>
      <c r="G92" s="23">
        <f aca="true" t="shared" si="12" ref="G92:O92">SUM(G93:G96)</f>
        <v>99037984.72</v>
      </c>
      <c r="H92" s="23">
        <f t="shared" si="12"/>
        <v>109107329.13000001</v>
      </c>
      <c r="I92" s="23">
        <f t="shared" si="12"/>
        <v>92720409.48</v>
      </c>
      <c r="J92" s="23">
        <f t="shared" si="12"/>
        <v>88646523.94</v>
      </c>
      <c r="K92" s="23">
        <f t="shared" si="12"/>
        <v>82181382.13</v>
      </c>
      <c r="L92" s="23">
        <f t="shared" si="12"/>
        <v>100073310</v>
      </c>
      <c r="M92" s="23">
        <f t="shared" si="12"/>
        <v>93481419</v>
      </c>
      <c r="N92" s="23">
        <f t="shared" si="12"/>
        <v>96994767</v>
      </c>
      <c r="O92" s="23">
        <f t="shared" si="12"/>
        <v>130756725</v>
      </c>
      <c r="S92" s="7"/>
      <c r="AA92" s="3"/>
      <c r="AB92" s="3"/>
      <c r="AC92" s="3"/>
      <c r="AD92" s="3"/>
      <c r="AE92" s="3"/>
      <c r="AF92" s="3"/>
      <c r="AG92" s="3"/>
      <c r="AH92" s="2"/>
      <c r="AI92" s="2"/>
      <c r="AJ92" s="2"/>
    </row>
    <row r="93" spans="1:36" ht="15.75">
      <c r="A93" s="26" t="s">
        <v>71</v>
      </c>
      <c r="B93" s="29">
        <v>49027316.669999994</v>
      </c>
      <c r="C93" s="29">
        <v>66980297.97</v>
      </c>
      <c r="D93" s="29">
        <v>68174975.71000001</v>
      </c>
      <c r="E93" s="33">
        <v>48429151.46</v>
      </c>
      <c r="F93" s="29">
        <v>49611010.26</v>
      </c>
      <c r="G93" s="29">
        <v>55747669.87</v>
      </c>
      <c r="H93" s="29">
        <v>69328540</v>
      </c>
      <c r="I93" s="31">
        <v>45786255.45</v>
      </c>
      <c r="J93" s="30">
        <v>39375316.59</v>
      </c>
      <c r="K93" s="30">
        <v>38298037.949999996</v>
      </c>
      <c r="L93" s="32">
        <v>35440922</v>
      </c>
      <c r="M93" s="23">
        <v>30284139</v>
      </c>
      <c r="N93" s="32">
        <v>30119971</v>
      </c>
      <c r="O93" s="32">
        <v>60570699</v>
      </c>
      <c r="S93" s="7"/>
      <c r="AA93" s="3"/>
      <c r="AB93" s="3"/>
      <c r="AC93" s="3"/>
      <c r="AD93" s="3"/>
      <c r="AE93" s="3"/>
      <c r="AF93" s="3"/>
      <c r="AG93" s="3"/>
      <c r="AH93" s="2"/>
      <c r="AI93" s="2"/>
      <c r="AJ93" s="2"/>
    </row>
    <row r="94" spans="1:36" ht="15.75">
      <c r="A94" s="26" t="s">
        <v>72</v>
      </c>
      <c r="B94" s="29">
        <v>35568146.81999999</v>
      </c>
      <c r="C94" s="29">
        <v>30485146.13</v>
      </c>
      <c r="D94" s="29">
        <v>24453007.27</v>
      </c>
      <c r="E94" s="33">
        <v>28055410.52</v>
      </c>
      <c r="F94" s="29">
        <v>35819488.37</v>
      </c>
      <c r="G94" s="29">
        <v>31139797.009999998</v>
      </c>
      <c r="H94" s="29">
        <v>31559275.98</v>
      </c>
      <c r="I94" s="31">
        <v>35912593.449999996</v>
      </c>
      <c r="J94" s="30">
        <v>38098406.07</v>
      </c>
      <c r="K94" s="30">
        <v>31216973.6</v>
      </c>
      <c r="L94" s="32">
        <v>41300285</v>
      </c>
      <c r="M94" s="23">
        <v>37679088</v>
      </c>
      <c r="N94" s="32">
        <v>40431487</v>
      </c>
      <c r="O94" s="32">
        <v>43353176</v>
      </c>
      <c r="S94" s="7"/>
      <c r="AA94" s="3"/>
      <c r="AB94" s="3"/>
      <c r="AC94" s="3"/>
      <c r="AD94" s="3"/>
      <c r="AE94" s="3"/>
      <c r="AF94" s="3"/>
      <c r="AG94" s="3"/>
      <c r="AH94" s="2"/>
      <c r="AI94" s="2"/>
      <c r="AJ94" s="2"/>
    </row>
    <row r="95" spans="1:36" ht="15.75">
      <c r="A95" s="26" t="s">
        <v>73</v>
      </c>
      <c r="B95" s="29">
        <v>0</v>
      </c>
      <c r="C95" s="29">
        <v>0</v>
      </c>
      <c r="D95" s="29">
        <v>4486627.29</v>
      </c>
      <c r="E95" s="33">
        <v>6523517.94</v>
      </c>
      <c r="F95" s="29">
        <v>11594114.56</v>
      </c>
      <c r="G95" s="29">
        <v>12150517.84</v>
      </c>
      <c r="H95" s="29">
        <v>8219513.15</v>
      </c>
      <c r="I95" s="31">
        <v>11021560.58</v>
      </c>
      <c r="J95" s="30">
        <v>11172801.28</v>
      </c>
      <c r="K95" s="30">
        <v>12666370.58</v>
      </c>
      <c r="L95" s="32">
        <v>23332103</v>
      </c>
      <c r="M95" s="23">
        <v>25518192</v>
      </c>
      <c r="N95" s="32">
        <v>26443309</v>
      </c>
      <c r="O95" s="32">
        <v>26832850</v>
      </c>
      <c r="S95" s="7"/>
      <c r="AA95" s="3"/>
      <c r="AB95" s="3"/>
      <c r="AC95" s="3"/>
      <c r="AD95" s="3"/>
      <c r="AE95" s="3"/>
      <c r="AF95" s="3"/>
      <c r="AG95" s="3"/>
      <c r="AH95" s="2"/>
      <c r="AI95" s="2"/>
      <c r="AJ95" s="2"/>
    </row>
    <row r="96" spans="1:36" ht="15.75">
      <c r="A96" s="26" t="s">
        <v>74</v>
      </c>
      <c r="B96" s="29">
        <v>0</v>
      </c>
      <c r="C96" s="29">
        <v>0</v>
      </c>
      <c r="D96" s="29">
        <v>0</v>
      </c>
      <c r="E96" s="33">
        <v>0</v>
      </c>
      <c r="F96" s="29">
        <v>0</v>
      </c>
      <c r="G96" s="29">
        <v>0</v>
      </c>
      <c r="H96" s="29">
        <v>0</v>
      </c>
      <c r="I96" s="31">
        <v>0</v>
      </c>
      <c r="J96" s="30">
        <v>0</v>
      </c>
      <c r="K96" s="30">
        <v>0</v>
      </c>
      <c r="L96" s="32">
        <v>0</v>
      </c>
      <c r="M96" s="23">
        <v>0</v>
      </c>
      <c r="N96" s="32">
        <v>0</v>
      </c>
      <c r="O96" s="32">
        <v>0</v>
      </c>
      <c r="S96" s="7"/>
      <c r="AA96" s="3"/>
      <c r="AB96" s="3"/>
      <c r="AC96" s="3"/>
      <c r="AD96" s="3"/>
      <c r="AE96" s="3"/>
      <c r="AF96" s="3"/>
      <c r="AG96" s="3"/>
      <c r="AH96" s="2"/>
      <c r="AI96" s="2"/>
      <c r="AJ96" s="2"/>
    </row>
    <row r="97" spans="1:36" ht="15.75">
      <c r="A97" s="26"/>
      <c r="B97" s="26"/>
      <c r="C97" s="26"/>
      <c r="D97" s="26"/>
      <c r="E97" s="26"/>
      <c r="F97" s="23"/>
      <c r="G97" s="23"/>
      <c r="H97" s="23"/>
      <c r="I97" s="23"/>
      <c r="J97" s="23"/>
      <c r="K97" s="23"/>
      <c r="L97" s="23"/>
      <c r="M97" s="14"/>
      <c r="N97" s="14"/>
      <c r="O97" s="14"/>
      <c r="S97" s="7"/>
      <c r="AA97" s="3"/>
      <c r="AB97" s="3"/>
      <c r="AC97" s="3"/>
      <c r="AD97" s="3"/>
      <c r="AE97" s="3"/>
      <c r="AF97" s="3"/>
      <c r="AG97" s="3"/>
      <c r="AH97" s="2"/>
      <c r="AI97" s="2"/>
      <c r="AJ97" s="2"/>
    </row>
    <row r="98" spans="1:36" ht="15.75">
      <c r="A98" s="25" t="s">
        <v>75</v>
      </c>
      <c r="B98" s="23">
        <f>SUM(B99:B104)</f>
        <v>1047301478.9200002</v>
      </c>
      <c r="C98" s="23">
        <f>SUM(C99:C104)</f>
        <v>968804572.2600001</v>
      </c>
      <c r="D98" s="23">
        <f>SUM(D99:D104)</f>
        <v>932397052.2</v>
      </c>
      <c r="E98" s="23">
        <f>SUM(E99:E104)</f>
        <v>961103739.7699997</v>
      </c>
      <c r="F98" s="23">
        <f>SUM(F99:F104)</f>
        <v>864382468.88</v>
      </c>
      <c r="G98" s="23">
        <f aca="true" t="shared" si="13" ref="G98:O98">SUM(G99:G104)</f>
        <v>901373789.66</v>
      </c>
      <c r="H98" s="23">
        <f t="shared" si="13"/>
        <v>892051521.73</v>
      </c>
      <c r="I98" s="23">
        <f t="shared" si="13"/>
        <v>756864676.25</v>
      </c>
      <c r="J98" s="23">
        <f t="shared" si="13"/>
        <v>731079131.53</v>
      </c>
      <c r="K98" s="23">
        <f t="shared" si="13"/>
        <v>712537778.85</v>
      </c>
      <c r="L98" s="23">
        <f t="shared" si="13"/>
        <v>671347667</v>
      </c>
      <c r="M98" s="23">
        <f t="shared" si="13"/>
        <v>704376358</v>
      </c>
      <c r="N98" s="23">
        <f t="shared" si="13"/>
        <v>759225141</v>
      </c>
      <c r="O98" s="23">
        <f t="shared" si="13"/>
        <v>721251066</v>
      </c>
      <c r="S98" s="7"/>
      <c r="AA98" s="3"/>
      <c r="AB98" s="3"/>
      <c r="AC98" s="3"/>
      <c r="AD98" s="3"/>
      <c r="AE98" s="3"/>
      <c r="AF98" s="3"/>
      <c r="AG98" s="3"/>
      <c r="AH98" s="2"/>
      <c r="AI98" s="2"/>
      <c r="AJ98" s="2"/>
    </row>
    <row r="99" spans="1:36" ht="15.75">
      <c r="A99" s="26" t="s">
        <v>76</v>
      </c>
      <c r="B99" s="29">
        <v>732646198.1400001</v>
      </c>
      <c r="C99" s="29">
        <v>722912834.73</v>
      </c>
      <c r="D99" s="29">
        <v>711159276.97</v>
      </c>
      <c r="E99" s="33">
        <v>729331551.42</v>
      </c>
      <c r="F99" s="29">
        <v>627346015.3199999</v>
      </c>
      <c r="G99" s="29">
        <v>677889989.1899999</v>
      </c>
      <c r="H99" s="29">
        <v>618832000.73</v>
      </c>
      <c r="I99" s="31">
        <v>519184816.84999996</v>
      </c>
      <c r="J99" s="30">
        <v>519036407.03</v>
      </c>
      <c r="K99" s="30">
        <v>479914734.24</v>
      </c>
      <c r="L99" s="32">
        <v>468018164</v>
      </c>
      <c r="M99" s="23">
        <v>481660321</v>
      </c>
      <c r="N99" s="32">
        <v>475439472</v>
      </c>
      <c r="O99" s="32">
        <v>467624407</v>
      </c>
      <c r="S99" s="7"/>
      <c r="AA99" s="3"/>
      <c r="AB99" s="3"/>
      <c r="AC99" s="3"/>
      <c r="AD99" s="3"/>
      <c r="AE99" s="3"/>
      <c r="AF99" s="3"/>
      <c r="AG99" s="3"/>
      <c r="AH99" s="2"/>
      <c r="AI99" s="2"/>
      <c r="AJ99" s="2"/>
    </row>
    <row r="100" spans="1:36" ht="15.75">
      <c r="A100" s="26" t="s">
        <v>77</v>
      </c>
      <c r="B100" s="29">
        <v>120600</v>
      </c>
      <c r="C100" s="29">
        <v>116164.08</v>
      </c>
      <c r="D100" s="29">
        <v>125169.31</v>
      </c>
      <c r="E100" s="33">
        <v>110256.17</v>
      </c>
      <c r="F100" s="29">
        <v>107175</v>
      </c>
      <c r="G100" s="29">
        <v>112397.58</v>
      </c>
      <c r="H100" s="29">
        <v>78290.51</v>
      </c>
      <c r="I100" s="31">
        <v>11312321.63</v>
      </c>
      <c r="J100" s="30">
        <v>98618.16</v>
      </c>
      <c r="K100" s="30">
        <v>190426.63</v>
      </c>
      <c r="L100" s="32">
        <v>171670</v>
      </c>
      <c r="M100" s="23">
        <v>162979</v>
      </c>
      <c r="N100" s="32">
        <v>179387</v>
      </c>
      <c r="O100" s="32">
        <v>231402</v>
      </c>
      <c r="S100" s="7"/>
      <c r="AA100" s="3"/>
      <c r="AB100" s="3"/>
      <c r="AC100" s="3"/>
      <c r="AD100" s="3"/>
      <c r="AE100" s="3"/>
      <c r="AF100" s="3"/>
      <c r="AG100" s="3"/>
      <c r="AH100" s="2"/>
      <c r="AI100" s="2"/>
      <c r="AJ100" s="2"/>
    </row>
    <row r="101" spans="1:36" ht="15.75">
      <c r="A101" s="26" t="s">
        <v>78</v>
      </c>
      <c r="B101" s="29">
        <v>180843582.43</v>
      </c>
      <c r="C101" s="29">
        <v>169120134.73000002</v>
      </c>
      <c r="D101" s="29">
        <v>163967841.22000003</v>
      </c>
      <c r="E101" s="33">
        <v>168278160.56999996</v>
      </c>
      <c r="F101" s="29">
        <v>174806444.91000003</v>
      </c>
      <c r="G101" s="29">
        <v>164603205.68</v>
      </c>
      <c r="H101" s="29">
        <v>163258214.43</v>
      </c>
      <c r="I101" s="31">
        <v>172244453.48</v>
      </c>
      <c r="J101" s="30">
        <v>170174409.71</v>
      </c>
      <c r="K101" s="30">
        <v>183040499.70000002</v>
      </c>
      <c r="L101" s="32">
        <v>175354188</v>
      </c>
      <c r="M101" s="23">
        <v>175963278</v>
      </c>
      <c r="N101" s="32">
        <v>238101829</v>
      </c>
      <c r="O101" s="32">
        <v>221349908</v>
      </c>
      <c r="S101" s="7"/>
      <c r="AA101" s="3"/>
      <c r="AB101" s="3"/>
      <c r="AC101" s="3"/>
      <c r="AD101" s="3"/>
      <c r="AE101" s="3"/>
      <c r="AF101" s="3"/>
      <c r="AG101" s="3"/>
      <c r="AH101" s="2"/>
      <c r="AI101" s="2"/>
      <c r="AJ101" s="2"/>
    </row>
    <row r="102" spans="1:36" ht="15.75">
      <c r="A102" s="26" t="s">
        <v>79</v>
      </c>
      <c r="B102" s="29">
        <v>3412806.41</v>
      </c>
      <c r="C102" s="29">
        <v>1153660.57</v>
      </c>
      <c r="D102" s="29">
        <v>481491.62</v>
      </c>
      <c r="E102" s="33">
        <v>1933195.93</v>
      </c>
      <c r="F102" s="29">
        <v>1690313.3</v>
      </c>
      <c r="G102" s="29">
        <v>2453915.81</v>
      </c>
      <c r="H102" s="29">
        <v>2305606</v>
      </c>
      <c r="I102" s="31">
        <v>2468048.19</v>
      </c>
      <c r="J102" s="30">
        <v>2844094.29</v>
      </c>
      <c r="K102" s="30">
        <v>1532966.05</v>
      </c>
      <c r="L102" s="32">
        <v>1524914</v>
      </c>
      <c r="M102" s="23">
        <v>1779908</v>
      </c>
      <c r="N102" s="32">
        <v>1273291</v>
      </c>
      <c r="O102" s="32">
        <v>1178622</v>
      </c>
      <c r="S102" s="7"/>
      <c r="AA102" s="3"/>
      <c r="AB102" s="3"/>
      <c r="AC102" s="3"/>
      <c r="AD102" s="3"/>
      <c r="AE102" s="3"/>
      <c r="AF102" s="3"/>
      <c r="AG102" s="3"/>
      <c r="AH102" s="2"/>
      <c r="AI102" s="2"/>
      <c r="AJ102" s="2"/>
    </row>
    <row r="103" spans="1:36" ht="15.75">
      <c r="A103" s="26" t="s">
        <v>80</v>
      </c>
      <c r="B103" s="29">
        <v>4404054.38</v>
      </c>
      <c r="C103" s="29">
        <v>5555175.93</v>
      </c>
      <c r="D103" s="29">
        <v>7830188.62</v>
      </c>
      <c r="E103" s="33">
        <v>12478924.27</v>
      </c>
      <c r="F103" s="29">
        <v>15327066.08</v>
      </c>
      <c r="G103" s="29">
        <v>8570189.5</v>
      </c>
      <c r="H103" s="29">
        <v>4670355</v>
      </c>
      <c r="I103" s="31">
        <v>3750476</v>
      </c>
      <c r="J103" s="30">
        <v>5198714</v>
      </c>
      <c r="K103" s="30">
        <v>6266277</v>
      </c>
      <c r="L103" s="32">
        <v>8116533</v>
      </c>
      <c r="M103" s="23">
        <v>3475052</v>
      </c>
      <c r="N103" s="32">
        <v>4266341</v>
      </c>
      <c r="O103" s="32">
        <v>7214667</v>
      </c>
      <c r="S103" s="7"/>
      <c r="AA103" s="3"/>
      <c r="AB103" s="3"/>
      <c r="AC103" s="3"/>
      <c r="AD103" s="3"/>
      <c r="AE103" s="3"/>
      <c r="AF103" s="3"/>
      <c r="AG103" s="3"/>
      <c r="AH103" s="2"/>
      <c r="AI103" s="2"/>
      <c r="AJ103" s="2"/>
    </row>
    <row r="104" spans="1:36" ht="15.75">
      <c r="A104" s="26" t="s">
        <v>81</v>
      </c>
      <c r="B104" s="29">
        <v>125874237.56000002</v>
      </c>
      <c r="C104" s="29">
        <v>69946602.22</v>
      </c>
      <c r="D104" s="29">
        <v>48833084.46</v>
      </c>
      <c r="E104" s="33">
        <v>48971651.41</v>
      </c>
      <c r="F104" s="29">
        <v>45105454.269999996</v>
      </c>
      <c r="G104" s="29">
        <v>47744091.89999999</v>
      </c>
      <c r="H104" s="29">
        <v>102907055.06</v>
      </c>
      <c r="I104" s="31">
        <v>47904560.1</v>
      </c>
      <c r="J104" s="30">
        <v>33726888.34</v>
      </c>
      <c r="K104" s="30">
        <v>41592875.23</v>
      </c>
      <c r="L104" s="32">
        <v>18162198</v>
      </c>
      <c r="M104" s="23">
        <v>41334820</v>
      </c>
      <c r="N104" s="32">
        <v>39964821</v>
      </c>
      <c r="O104" s="32">
        <v>23652060</v>
      </c>
      <c r="S104" s="7"/>
      <c r="AA104" s="3"/>
      <c r="AB104" s="3"/>
      <c r="AC104" s="3"/>
      <c r="AD104" s="3"/>
      <c r="AE104" s="3"/>
      <c r="AF104" s="3"/>
      <c r="AG104" s="3"/>
      <c r="AH104" s="2"/>
      <c r="AI104" s="2"/>
      <c r="AJ104" s="2"/>
    </row>
    <row r="105" spans="1:36" ht="15.75">
      <c r="A105" s="26"/>
      <c r="B105" s="26"/>
      <c r="C105" s="26"/>
      <c r="D105" s="26"/>
      <c r="E105" s="26"/>
      <c r="F105" s="23"/>
      <c r="G105" s="23"/>
      <c r="H105" s="23"/>
      <c r="I105" s="23"/>
      <c r="J105" s="23"/>
      <c r="K105" s="23"/>
      <c r="L105" s="23"/>
      <c r="M105" s="14"/>
      <c r="N105" s="14"/>
      <c r="O105" s="14"/>
      <c r="S105" s="7"/>
      <c r="AA105" s="3"/>
      <c r="AB105" s="3"/>
      <c r="AC105" s="3"/>
      <c r="AD105" s="3"/>
      <c r="AE105" s="3"/>
      <c r="AF105" s="3"/>
      <c r="AG105" s="3"/>
      <c r="AH105" s="2"/>
      <c r="AI105" s="2"/>
      <c r="AJ105" s="2"/>
    </row>
    <row r="106" spans="1:36" ht="15.75">
      <c r="A106" s="25" t="s">
        <v>82</v>
      </c>
      <c r="B106" s="23">
        <f>SUM(B107:B118)</f>
        <v>3715325353.26</v>
      </c>
      <c r="C106" s="23">
        <f>SUM(C107:C118)</f>
        <v>3657920089.7</v>
      </c>
      <c r="D106" s="23">
        <f>SUM(D107:D118)</f>
        <v>3594289462.3599997</v>
      </c>
      <c r="E106" s="23">
        <f>SUM(E107:E118)</f>
        <v>3478974550.7400002</v>
      </c>
      <c r="F106" s="23">
        <f>SUM(F107:F118)</f>
        <v>3437338081.7300005</v>
      </c>
      <c r="G106" s="23">
        <f aca="true" t="shared" si="14" ref="G106:O106">SUM(G107:G118)</f>
        <v>3458407796.5099998</v>
      </c>
      <c r="H106" s="23">
        <f t="shared" si="14"/>
        <v>3329202288.38</v>
      </c>
      <c r="I106" s="23">
        <f t="shared" si="14"/>
        <v>3213510762.14</v>
      </c>
      <c r="J106" s="23">
        <f t="shared" si="14"/>
        <v>2967561167.14</v>
      </c>
      <c r="K106" s="23">
        <f t="shared" si="14"/>
        <v>2748806171.7999997</v>
      </c>
      <c r="L106" s="23">
        <f t="shared" si="14"/>
        <v>2785745284</v>
      </c>
      <c r="M106" s="23">
        <f t="shared" si="14"/>
        <v>2720828683</v>
      </c>
      <c r="N106" s="23">
        <f t="shared" si="14"/>
        <v>2521865699</v>
      </c>
      <c r="O106" s="23">
        <f t="shared" si="14"/>
        <v>2367797328</v>
      </c>
      <c r="S106" s="7"/>
      <c r="AA106" s="3"/>
      <c r="AB106" s="3"/>
      <c r="AC106" s="3"/>
      <c r="AD106" s="3"/>
      <c r="AE106" s="3"/>
      <c r="AF106" s="3"/>
      <c r="AG106" s="3"/>
      <c r="AH106" s="2"/>
      <c r="AI106" s="2"/>
      <c r="AJ106" s="2"/>
    </row>
    <row r="107" spans="1:36" ht="15.75">
      <c r="A107" s="26" t="s">
        <v>83</v>
      </c>
      <c r="B107" s="29">
        <v>361848274.83</v>
      </c>
      <c r="C107" s="29">
        <v>336322233.85999995</v>
      </c>
      <c r="D107" s="29">
        <v>324819583.53999996</v>
      </c>
      <c r="E107" s="33">
        <v>312987003.22</v>
      </c>
      <c r="F107" s="29">
        <v>319888781.52</v>
      </c>
      <c r="G107" s="29">
        <v>306463855.68</v>
      </c>
      <c r="H107" s="29">
        <v>294491527.54999995</v>
      </c>
      <c r="I107" s="31">
        <v>302582903.1</v>
      </c>
      <c r="J107" s="30">
        <v>234985144.35999998</v>
      </c>
      <c r="K107" s="30">
        <v>176917148.68</v>
      </c>
      <c r="L107" s="32">
        <v>204276886</v>
      </c>
      <c r="M107" s="23">
        <v>213276241</v>
      </c>
      <c r="N107" s="32">
        <v>224611662</v>
      </c>
      <c r="O107" s="32">
        <v>214967984</v>
      </c>
      <c r="S107" s="7"/>
      <c r="AA107" s="3"/>
      <c r="AB107" s="3"/>
      <c r="AC107" s="3"/>
      <c r="AD107" s="3"/>
      <c r="AE107" s="3"/>
      <c r="AF107" s="3"/>
      <c r="AG107" s="3"/>
      <c r="AH107" s="2"/>
      <c r="AI107" s="2"/>
      <c r="AJ107" s="2"/>
    </row>
    <row r="108" spans="1:36" ht="15.75">
      <c r="A108" s="26" t="s">
        <v>84</v>
      </c>
      <c r="B108" s="29">
        <v>10245242</v>
      </c>
      <c r="C108" s="29">
        <v>10542438</v>
      </c>
      <c r="D108" s="29">
        <v>9858149</v>
      </c>
      <c r="E108" s="33">
        <v>9975938</v>
      </c>
      <c r="F108" s="29">
        <v>0</v>
      </c>
      <c r="G108" s="29">
        <v>0</v>
      </c>
      <c r="H108" s="29">
        <v>0</v>
      </c>
      <c r="I108" s="31">
        <v>0</v>
      </c>
      <c r="J108" s="30">
        <v>0</v>
      </c>
      <c r="K108" s="30">
        <v>0</v>
      </c>
      <c r="L108" s="32">
        <v>0</v>
      </c>
      <c r="M108" s="23">
        <v>0</v>
      </c>
      <c r="N108" s="32">
        <v>0</v>
      </c>
      <c r="O108" s="32">
        <v>0</v>
      </c>
      <c r="S108" s="7"/>
      <c r="AA108" s="3"/>
      <c r="AB108" s="3"/>
      <c r="AC108" s="3"/>
      <c r="AD108" s="3"/>
      <c r="AE108" s="3"/>
      <c r="AF108" s="3"/>
      <c r="AG108" s="3"/>
      <c r="AH108" s="2"/>
      <c r="AI108" s="2"/>
      <c r="AJ108" s="2"/>
    </row>
    <row r="109" spans="1:36" ht="15.75">
      <c r="A109" s="26" t="s">
        <v>85</v>
      </c>
      <c r="B109" s="29">
        <v>0</v>
      </c>
      <c r="C109" s="29">
        <v>0</v>
      </c>
      <c r="D109" s="29">
        <v>0</v>
      </c>
      <c r="E109" s="33">
        <v>0</v>
      </c>
      <c r="F109" s="29">
        <v>0</v>
      </c>
      <c r="G109" s="29">
        <v>0</v>
      </c>
      <c r="H109" s="29">
        <v>0</v>
      </c>
      <c r="I109" s="31">
        <v>0</v>
      </c>
      <c r="J109" s="30">
        <v>0</v>
      </c>
      <c r="K109" s="30">
        <v>0</v>
      </c>
      <c r="L109" s="32">
        <v>0</v>
      </c>
      <c r="M109" s="23">
        <v>0</v>
      </c>
      <c r="N109" s="32">
        <v>0</v>
      </c>
      <c r="O109" s="32">
        <v>0</v>
      </c>
      <c r="S109" s="7"/>
      <c r="AA109" s="3"/>
      <c r="AB109" s="3"/>
      <c r="AC109" s="3"/>
      <c r="AD109" s="3"/>
      <c r="AE109" s="3"/>
      <c r="AF109" s="3"/>
      <c r="AG109" s="3"/>
      <c r="AH109" s="2"/>
      <c r="AI109" s="2"/>
      <c r="AJ109" s="2"/>
    </row>
    <row r="110" spans="1:36" ht="17.25">
      <c r="A110" s="26" t="s">
        <v>104</v>
      </c>
      <c r="B110" s="29">
        <v>0</v>
      </c>
      <c r="C110" s="29">
        <v>0</v>
      </c>
      <c r="D110" s="29">
        <v>0</v>
      </c>
      <c r="E110" s="33">
        <v>0</v>
      </c>
      <c r="F110" s="29">
        <v>0</v>
      </c>
      <c r="G110" s="29">
        <v>0</v>
      </c>
      <c r="H110" s="29">
        <v>0</v>
      </c>
      <c r="I110" s="31">
        <v>0</v>
      </c>
      <c r="J110" s="30">
        <v>0</v>
      </c>
      <c r="K110" s="30">
        <v>0</v>
      </c>
      <c r="L110" s="32">
        <v>0</v>
      </c>
      <c r="M110" s="23">
        <v>0</v>
      </c>
      <c r="N110" s="32">
        <v>0</v>
      </c>
      <c r="O110" s="32">
        <v>0</v>
      </c>
      <c r="S110" s="7"/>
      <c r="AA110" s="3"/>
      <c r="AB110" s="3"/>
      <c r="AC110" s="3"/>
      <c r="AD110" s="3"/>
      <c r="AE110" s="3"/>
      <c r="AF110" s="3"/>
      <c r="AG110" s="3"/>
      <c r="AH110" s="2"/>
      <c r="AI110" s="2"/>
      <c r="AJ110" s="2"/>
    </row>
    <row r="111" spans="1:36" ht="15.75">
      <c r="A111" s="26" t="s">
        <v>86</v>
      </c>
      <c r="B111" s="29">
        <v>132264897.9</v>
      </c>
      <c r="C111" s="29">
        <v>127699779.82000001</v>
      </c>
      <c r="D111" s="29">
        <v>125621163.4</v>
      </c>
      <c r="E111" s="33">
        <v>125710162.10000001</v>
      </c>
      <c r="F111" s="29">
        <v>122364067.39999999</v>
      </c>
      <c r="G111" s="29">
        <v>128701683.54999998</v>
      </c>
      <c r="H111" s="29">
        <v>131982601.74</v>
      </c>
      <c r="I111" s="31">
        <v>132036753.39999999</v>
      </c>
      <c r="J111" s="30">
        <v>139834609.01999998</v>
      </c>
      <c r="K111" s="30">
        <v>141614902.54999998</v>
      </c>
      <c r="L111" s="32">
        <v>138609396</v>
      </c>
      <c r="M111" s="23">
        <v>133172943</v>
      </c>
      <c r="N111" s="32">
        <v>127293544</v>
      </c>
      <c r="O111" s="32">
        <v>122033181</v>
      </c>
      <c r="S111" s="7"/>
      <c r="AA111" s="3"/>
      <c r="AB111" s="3"/>
      <c r="AC111" s="3"/>
      <c r="AD111" s="3"/>
      <c r="AE111" s="3"/>
      <c r="AF111" s="3"/>
      <c r="AG111" s="3"/>
      <c r="AH111" s="2"/>
      <c r="AI111" s="2"/>
      <c r="AJ111" s="2"/>
    </row>
    <row r="112" spans="1:36" ht="15.75">
      <c r="A112" s="26" t="s">
        <v>87</v>
      </c>
      <c r="B112" s="29">
        <v>1018640556.67</v>
      </c>
      <c r="C112" s="29">
        <v>1008283688.43</v>
      </c>
      <c r="D112" s="29">
        <v>991460665.8000001</v>
      </c>
      <c r="E112" s="33">
        <v>937258036.08</v>
      </c>
      <c r="F112" s="29">
        <v>887998221.1300001</v>
      </c>
      <c r="G112" s="29">
        <v>930840033.5</v>
      </c>
      <c r="H112" s="29">
        <v>977256210.9</v>
      </c>
      <c r="I112" s="31">
        <v>926016513.52</v>
      </c>
      <c r="J112" s="30">
        <v>873891575.4</v>
      </c>
      <c r="K112" s="30">
        <v>880883627.15</v>
      </c>
      <c r="L112" s="32">
        <v>920647460</v>
      </c>
      <c r="M112" s="23">
        <v>901734047</v>
      </c>
      <c r="N112" s="32">
        <v>760336747</v>
      </c>
      <c r="O112" s="32">
        <v>673521073</v>
      </c>
      <c r="S112" s="7"/>
      <c r="AA112" s="3"/>
      <c r="AB112" s="3"/>
      <c r="AC112" s="3"/>
      <c r="AD112" s="3"/>
      <c r="AE112" s="3"/>
      <c r="AF112" s="3"/>
      <c r="AG112" s="3"/>
      <c r="AH112" s="2"/>
      <c r="AI112" s="2"/>
      <c r="AJ112" s="2"/>
    </row>
    <row r="113" spans="1:36" ht="15.75">
      <c r="A113" s="26" t="s">
        <v>88</v>
      </c>
      <c r="B113" s="29">
        <v>1526236.83</v>
      </c>
      <c r="C113" s="29">
        <v>1588882.2599999998</v>
      </c>
      <c r="D113" s="29">
        <v>1691743.36</v>
      </c>
      <c r="E113" s="33">
        <v>1899610.97</v>
      </c>
      <c r="F113" s="29">
        <v>1920427.78</v>
      </c>
      <c r="G113" s="29">
        <v>2162278.41</v>
      </c>
      <c r="H113" s="29">
        <v>2311834.9899999998</v>
      </c>
      <c r="I113" s="31">
        <v>2181519.49</v>
      </c>
      <c r="J113" s="30">
        <v>2239298.94</v>
      </c>
      <c r="K113" s="30">
        <v>2246044.2700000005</v>
      </c>
      <c r="L113" s="32">
        <v>2265401</v>
      </c>
      <c r="M113" s="23">
        <v>2188988</v>
      </c>
      <c r="N113" s="32">
        <v>2193133</v>
      </c>
      <c r="O113" s="32">
        <v>2130561</v>
      </c>
      <c r="S113" s="8"/>
      <c r="AA113" s="3"/>
      <c r="AB113" s="3"/>
      <c r="AC113" s="3"/>
      <c r="AD113" s="3"/>
      <c r="AE113" s="3"/>
      <c r="AF113" s="3"/>
      <c r="AG113" s="3"/>
      <c r="AH113" s="2"/>
      <c r="AI113" s="2"/>
      <c r="AJ113" s="2"/>
    </row>
    <row r="114" spans="1:36" ht="15.75">
      <c r="A114" s="26" t="s">
        <v>89</v>
      </c>
      <c r="B114" s="29">
        <v>328401.99</v>
      </c>
      <c r="C114" s="29">
        <v>341948.15</v>
      </c>
      <c r="D114" s="29">
        <v>351057.22000000003</v>
      </c>
      <c r="E114" s="33">
        <v>307877.01</v>
      </c>
      <c r="F114" s="29">
        <v>308273.15</v>
      </c>
      <c r="G114" s="29">
        <v>290507.2</v>
      </c>
      <c r="H114" s="29">
        <v>309456.7</v>
      </c>
      <c r="I114" s="31">
        <v>313217.55</v>
      </c>
      <c r="J114" s="30">
        <v>343642.25</v>
      </c>
      <c r="K114" s="30">
        <v>292812.3</v>
      </c>
      <c r="L114" s="32">
        <v>256792</v>
      </c>
      <c r="M114" s="23">
        <v>220359</v>
      </c>
      <c r="N114" s="32">
        <v>219900</v>
      </c>
      <c r="O114" s="32">
        <v>237391</v>
      </c>
      <c r="S114" s="8"/>
      <c r="AA114" s="3"/>
      <c r="AB114" s="3"/>
      <c r="AC114" s="3"/>
      <c r="AD114" s="3"/>
      <c r="AE114" s="3"/>
      <c r="AF114" s="3"/>
      <c r="AG114" s="3"/>
      <c r="AH114" s="2"/>
      <c r="AI114" s="2"/>
      <c r="AJ114" s="2"/>
    </row>
    <row r="115" spans="1:36" ht="15.75">
      <c r="A115" s="26" t="s">
        <v>90</v>
      </c>
      <c r="B115" s="29">
        <v>136040915.07999998</v>
      </c>
      <c r="C115" s="29">
        <v>118337346.61999999</v>
      </c>
      <c r="D115" s="29">
        <v>127660404.77999999</v>
      </c>
      <c r="E115" s="33">
        <v>129301259.27</v>
      </c>
      <c r="F115" s="29">
        <v>136374855.2</v>
      </c>
      <c r="G115" s="29">
        <v>154092254.32000002</v>
      </c>
      <c r="H115" s="29">
        <v>127936915.69000001</v>
      </c>
      <c r="I115" s="31">
        <v>114175794.5</v>
      </c>
      <c r="J115" s="30">
        <v>105676013.47999999</v>
      </c>
      <c r="K115" s="30">
        <v>120835056.11999997</v>
      </c>
      <c r="L115" s="32">
        <v>108223312</v>
      </c>
      <c r="M115" s="23">
        <v>94440333</v>
      </c>
      <c r="N115" s="32">
        <v>87053961</v>
      </c>
      <c r="O115" s="32">
        <v>73776677</v>
      </c>
      <c r="S115" s="8"/>
      <c r="AA115" s="3"/>
      <c r="AB115" s="3"/>
      <c r="AC115" s="3"/>
      <c r="AD115" s="3"/>
      <c r="AE115" s="3"/>
      <c r="AF115" s="3"/>
      <c r="AG115" s="3"/>
      <c r="AH115" s="2"/>
      <c r="AI115" s="2"/>
      <c r="AJ115" s="2"/>
    </row>
    <row r="116" spans="1:36" ht="15.75">
      <c r="A116" s="26" t="s">
        <v>91</v>
      </c>
      <c r="B116" s="29">
        <v>7305113.66</v>
      </c>
      <c r="C116" s="29">
        <v>7122564.43</v>
      </c>
      <c r="D116" s="29">
        <v>7717315.28</v>
      </c>
      <c r="E116" s="33">
        <v>8199117.029999999</v>
      </c>
      <c r="F116" s="29">
        <v>8677022.92</v>
      </c>
      <c r="G116" s="29">
        <v>12018770.43</v>
      </c>
      <c r="H116" s="29">
        <v>8610896.170000002</v>
      </c>
      <c r="I116" s="31">
        <v>14816417.85</v>
      </c>
      <c r="J116" s="30">
        <v>6926457.06</v>
      </c>
      <c r="K116" s="30">
        <v>5690889.75</v>
      </c>
      <c r="L116" s="32">
        <v>3674415</v>
      </c>
      <c r="M116" s="23">
        <v>6220638</v>
      </c>
      <c r="N116" s="32">
        <v>5263941</v>
      </c>
      <c r="O116" s="32">
        <v>5114101</v>
      </c>
      <c r="S116" s="8"/>
      <c r="AA116" s="3"/>
      <c r="AB116" s="3"/>
      <c r="AC116" s="3"/>
      <c r="AD116" s="3"/>
      <c r="AE116" s="3"/>
      <c r="AF116" s="3"/>
      <c r="AG116" s="3"/>
      <c r="AH116" s="2"/>
      <c r="AI116" s="2"/>
      <c r="AJ116" s="2"/>
    </row>
    <row r="117" spans="1:36" ht="15.75">
      <c r="A117" s="26" t="s">
        <v>92</v>
      </c>
      <c r="B117" s="29">
        <v>34104653.71</v>
      </c>
      <c r="C117" s="29">
        <v>32080799.909999996</v>
      </c>
      <c r="D117" s="29">
        <v>20256457.95</v>
      </c>
      <c r="E117" s="33">
        <v>23073816.47</v>
      </c>
      <c r="F117" s="29">
        <v>22769490.91</v>
      </c>
      <c r="G117" s="29">
        <v>22481430.22</v>
      </c>
      <c r="H117" s="29">
        <v>25497052.53</v>
      </c>
      <c r="I117" s="31">
        <v>24024106.29</v>
      </c>
      <c r="J117" s="30">
        <v>23480536.7</v>
      </c>
      <c r="K117" s="30">
        <v>23332818.48</v>
      </c>
      <c r="L117" s="32">
        <v>22670526</v>
      </c>
      <c r="M117" s="23">
        <v>19813251</v>
      </c>
      <c r="N117" s="32">
        <v>18953845</v>
      </c>
      <c r="O117" s="32">
        <v>20267610</v>
      </c>
      <c r="S117" s="8"/>
      <c r="AA117" s="3"/>
      <c r="AB117" s="3"/>
      <c r="AC117" s="3"/>
      <c r="AD117" s="3"/>
      <c r="AE117" s="3"/>
      <c r="AF117" s="3"/>
      <c r="AG117" s="3"/>
      <c r="AH117" s="2"/>
      <c r="AI117" s="2"/>
      <c r="AJ117" s="2"/>
    </row>
    <row r="118" spans="1:36" ht="15.75">
      <c r="A118" s="26" t="s">
        <v>93</v>
      </c>
      <c r="B118" s="29">
        <v>2013021060.59</v>
      </c>
      <c r="C118" s="29">
        <v>2015600408.22</v>
      </c>
      <c r="D118" s="29">
        <v>1984852922.0299997</v>
      </c>
      <c r="E118" s="33">
        <v>1930261730.5900002</v>
      </c>
      <c r="F118" s="29">
        <v>1937036941.72</v>
      </c>
      <c r="G118" s="29">
        <v>1901356983.1999996</v>
      </c>
      <c r="H118" s="29">
        <v>1760805792.1100001</v>
      </c>
      <c r="I118" s="31">
        <v>1697363536.44</v>
      </c>
      <c r="J118" s="30">
        <v>1580183889.9299998</v>
      </c>
      <c r="K118" s="30">
        <v>1396992872.4999998</v>
      </c>
      <c r="L118" s="32">
        <v>1385121096</v>
      </c>
      <c r="M118" s="23">
        <v>1349761883</v>
      </c>
      <c r="N118" s="32">
        <v>1295938966</v>
      </c>
      <c r="O118" s="32">
        <v>1255748750</v>
      </c>
      <c r="S118" s="8"/>
      <c r="AA118" s="3"/>
      <c r="AB118" s="3"/>
      <c r="AC118" s="3"/>
      <c r="AD118" s="3"/>
      <c r="AE118" s="3"/>
      <c r="AF118" s="3"/>
      <c r="AG118" s="3"/>
      <c r="AH118" s="2"/>
      <c r="AI118" s="2"/>
      <c r="AJ118" s="2"/>
    </row>
    <row r="119" spans="1:36" ht="15.75">
      <c r="A119" s="26"/>
      <c r="B119" s="26"/>
      <c r="C119" s="26"/>
      <c r="D119" s="26"/>
      <c r="E119" s="26"/>
      <c r="F119" s="23"/>
      <c r="G119" s="23"/>
      <c r="H119" s="23"/>
      <c r="I119" s="23"/>
      <c r="J119" s="23"/>
      <c r="K119" s="23"/>
      <c r="L119" s="23"/>
      <c r="M119" s="14"/>
      <c r="N119" s="14"/>
      <c r="O119" s="14"/>
      <c r="S119" s="8"/>
      <c r="AA119" s="3"/>
      <c r="AB119" s="3"/>
      <c r="AC119" s="3"/>
      <c r="AD119" s="3"/>
      <c r="AE119" s="3"/>
      <c r="AF119" s="3"/>
      <c r="AG119" s="3"/>
      <c r="AH119" s="2"/>
      <c r="AI119" s="2"/>
      <c r="AJ119" s="2"/>
    </row>
    <row r="120" spans="1:36" ht="15.75">
      <c r="A120" s="25" t="s">
        <v>94</v>
      </c>
      <c r="B120" s="23">
        <f>SUM(B121:B122)</f>
        <v>1362611210.4900002</v>
      </c>
      <c r="C120" s="23">
        <f>SUM(C121:C122)</f>
        <v>1464307304.0700002</v>
      </c>
      <c r="D120" s="23">
        <f>SUM(D121:D122)</f>
        <v>1401045702.8</v>
      </c>
      <c r="E120" s="23">
        <f>SUM(E121:E122)</f>
        <v>1527923576.8899999</v>
      </c>
      <c r="F120" s="23">
        <f>SUM(F121:F122)</f>
        <v>1364539567.78</v>
      </c>
      <c r="G120" s="23">
        <f aca="true" t="shared" si="15" ref="G120:O120">SUM(G121:G122)</f>
        <v>1233572605.79</v>
      </c>
      <c r="H120" s="23">
        <f t="shared" si="15"/>
        <v>1382808278.6</v>
      </c>
      <c r="I120" s="23">
        <f t="shared" si="15"/>
        <v>1330689786.8600001</v>
      </c>
      <c r="J120" s="23">
        <f t="shared" si="15"/>
        <v>1218301174.5500002</v>
      </c>
      <c r="K120" s="23">
        <f t="shared" si="15"/>
        <v>1576887994.9800003</v>
      </c>
      <c r="L120" s="23">
        <f t="shared" si="15"/>
        <v>1890745979</v>
      </c>
      <c r="M120" s="23">
        <f t="shared" si="15"/>
        <v>1071109213</v>
      </c>
      <c r="N120" s="23">
        <f t="shared" si="15"/>
        <v>1053336671</v>
      </c>
      <c r="O120" s="23">
        <f t="shared" si="15"/>
        <v>1178847946</v>
      </c>
      <c r="S120" s="8"/>
      <c r="AA120" s="3"/>
      <c r="AB120" s="3"/>
      <c r="AC120" s="3"/>
      <c r="AD120" s="3"/>
      <c r="AE120" s="3"/>
      <c r="AF120" s="3"/>
      <c r="AG120" s="3"/>
      <c r="AH120" s="2"/>
      <c r="AI120" s="2"/>
      <c r="AJ120" s="2"/>
    </row>
    <row r="121" spans="1:36" ht="15.75">
      <c r="A121" s="26" t="s">
        <v>95</v>
      </c>
      <c r="B121" s="29">
        <v>876845694.4100001</v>
      </c>
      <c r="C121" s="29">
        <v>971708887.7</v>
      </c>
      <c r="D121" s="29">
        <v>907146270.3299999</v>
      </c>
      <c r="E121" s="33">
        <v>1034739474.51</v>
      </c>
      <c r="F121" s="29">
        <v>874645773.96</v>
      </c>
      <c r="G121" s="29">
        <v>757402189.61</v>
      </c>
      <c r="H121" s="29">
        <v>886808024.18</v>
      </c>
      <c r="I121" s="31">
        <v>857455259.5500001</v>
      </c>
      <c r="J121" s="30">
        <v>781305510.01</v>
      </c>
      <c r="K121" s="30">
        <v>1143517366.73</v>
      </c>
      <c r="L121" s="32">
        <v>1451817864</v>
      </c>
      <c r="M121" s="23">
        <v>641863716</v>
      </c>
      <c r="N121" s="32">
        <v>642359437</v>
      </c>
      <c r="O121" s="32">
        <v>792504948</v>
      </c>
      <c r="S121" s="8"/>
      <c r="AA121" s="3"/>
      <c r="AB121" s="3"/>
      <c r="AC121" s="3"/>
      <c r="AD121" s="3"/>
      <c r="AE121" s="3"/>
      <c r="AF121" s="3"/>
      <c r="AG121" s="3"/>
      <c r="AH121" s="2"/>
      <c r="AI121" s="2"/>
      <c r="AJ121" s="2"/>
    </row>
    <row r="122" spans="1:36" ht="15.75">
      <c r="A122" s="26" t="s">
        <v>96</v>
      </c>
      <c r="B122" s="29">
        <v>485765516.08000004</v>
      </c>
      <c r="C122" s="29">
        <v>492598416.37000006</v>
      </c>
      <c r="D122" s="29">
        <v>493899432.47</v>
      </c>
      <c r="E122" s="33">
        <v>493184102.38</v>
      </c>
      <c r="F122" s="29">
        <v>489893793.81999993</v>
      </c>
      <c r="G122" s="29">
        <v>476170416.17999995</v>
      </c>
      <c r="H122" s="29">
        <v>496000254.4200001</v>
      </c>
      <c r="I122" s="31">
        <v>473234527.31000006</v>
      </c>
      <c r="J122" s="30">
        <v>436995664.5400001</v>
      </c>
      <c r="K122" s="30">
        <v>433370628.2500002</v>
      </c>
      <c r="L122" s="32">
        <v>438928115</v>
      </c>
      <c r="M122" s="23">
        <v>429245497</v>
      </c>
      <c r="N122" s="32">
        <v>410977234</v>
      </c>
      <c r="O122" s="32">
        <v>386342998</v>
      </c>
      <c r="S122" s="8"/>
      <c r="AA122" s="3"/>
      <c r="AB122" s="3"/>
      <c r="AC122" s="3"/>
      <c r="AD122" s="3"/>
      <c r="AE122" s="3"/>
      <c r="AF122" s="3"/>
      <c r="AG122" s="3"/>
      <c r="AH122" s="2"/>
      <c r="AI122" s="2"/>
      <c r="AJ122" s="2"/>
    </row>
    <row r="123" spans="1:36" ht="15.75">
      <c r="A123" s="27"/>
      <c r="B123" s="27"/>
      <c r="C123" s="27"/>
      <c r="D123" s="27"/>
      <c r="E123" s="27"/>
      <c r="F123" s="28"/>
      <c r="G123" s="28"/>
      <c r="H123" s="28"/>
      <c r="I123" s="28"/>
      <c r="J123" s="28"/>
      <c r="K123" s="28"/>
      <c r="L123" s="28"/>
      <c r="M123" s="17"/>
      <c r="N123" s="17"/>
      <c r="O123" s="17"/>
      <c r="S123" s="8"/>
      <c r="AA123" s="3"/>
      <c r="AB123" s="3"/>
      <c r="AC123" s="3"/>
      <c r="AD123" s="3"/>
      <c r="AE123" s="3"/>
      <c r="AF123" s="3"/>
      <c r="AG123" s="3"/>
      <c r="AH123" s="2"/>
      <c r="AI123" s="2"/>
      <c r="AJ123" s="2"/>
    </row>
    <row r="124" spans="1:36" ht="83.25" customHeight="1">
      <c r="A124" s="34"/>
      <c r="B124" s="35" t="s">
        <v>101</v>
      </c>
      <c r="C124" s="35"/>
      <c r="D124" s="35"/>
      <c r="E124" s="35"/>
      <c r="F124" s="35"/>
      <c r="G124" s="35"/>
      <c r="H124" s="35"/>
      <c r="I124" s="35"/>
      <c r="J124" s="10"/>
      <c r="K124" s="10"/>
      <c r="L124" s="10"/>
      <c r="M124" s="10"/>
      <c r="N124" s="10"/>
      <c r="O124" s="10"/>
      <c r="P124" s="3"/>
      <c r="Q124" s="3"/>
      <c r="R124" s="3"/>
      <c r="S124" s="3"/>
      <c r="T124" s="3"/>
      <c r="U124" s="3"/>
      <c r="V124" s="3"/>
      <c r="W124" s="3"/>
      <c r="X124" s="3"/>
      <c r="Y124" s="3"/>
      <c r="Z124" s="3"/>
      <c r="AA124" s="3"/>
      <c r="AB124" s="3"/>
      <c r="AC124" s="3"/>
      <c r="AD124" s="3"/>
      <c r="AE124" s="3"/>
      <c r="AF124" s="3"/>
      <c r="AG124" s="3"/>
      <c r="AH124" s="2"/>
      <c r="AI124" s="2"/>
      <c r="AJ124" s="2"/>
    </row>
    <row r="125" spans="1:36" ht="15.75">
      <c r="A125" s="18"/>
      <c r="B125" s="18"/>
      <c r="C125" s="18"/>
      <c r="D125" s="18"/>
      <c r="E125" s="18"/>
      <c r="F125" s="18"/>
      <c r="G125" s="18"/>
      <c r="H125" s="18"/>
      <c r="I125" s="18"/>
      <c r="J125" s="18"/>
      <c r="K125" s="18"/>
      <c r="L125" s="18"/>
      <c r="M125" s="18"/>
      <c r="N125" s="18"/>
      <c r="O125" s="18"/>
      <c r="P125" s="2"/>
      <c r="Q125" s="2"/>
      <c r="R125" s="2"/>
      <c r="S125" s="2"/>
      <c r="T125" s="2"/>
      <c r="U125" s="2"/>
      <c r="V125" s="2"/>
      <c r="W125" s="2"/>
      <c r="X125" s="2"/>
      <c r="Y125" s="2"/>
      <c r="Z125" s="2"/>
      <c r="AA125" s="2"/>
      <c r="AB125" s="2"/>
      <c r="AC125" s="2"/>
      <c r="AD125" s="2"/>
      <c r="AE125" s="2"/>
      <c r="AF125" s="2"/>
      <c r="AG125" s="2"/>
      <c r="AH125" s="2"/>
      <c r="AI125" s="2"/>
      <c r="AJ125" s="2"/>
    </row>
    <row r="126" spans="2:36" ht="32.25" customHeight="1">
      <c r="B126" s="36" t="s">
        <v>102</v>
      </c>
      <c r="C126" s="36"/>
      <c r="D126" s="36"/>
      <c r="E126" s="36"/>
      <c r="F126" s="36"/>
      <c r="G126" s="36"/>
      <c r="H126" s="36"/>
      <c r="I126" s="36"/>
      <c r="J126" s="19"/>
      <c r="K126" s="19"/>
      <c r="L126" s="18"/>
      <c r="M126" s="18"/>
      <c r="N126" s="18"/>
      <c r="O126" s="18"/>
      <c r="P126" s="2"/>
      <c r="Q126" s="2"/>
      <c r="R126" s="2"/>
      <c r="S126" s="2"/>
      <c r="T126" s="2"/>
      <c r="U126" s="2"/>
      <c r="V126" s="2"/>
      <c r="W126" s="2"/>
      <c r="X126" s="2"/>
      <c r="Y126" s="2"/>
      <c r="Z126" s="2"/>
      <c r="AA126" s="2"/>
      <c r="AB126" s="2"/>
      <c r="AC126" s="2"/>
      <c r="AD126" s="2"/>
      <c r="AE126" s="2"/>
      <c r="AF126" s="2"/>
      <c r="AG126" s="2"/>
      <c r="AH126" s="2"/>
      <c r="AI126" s="2"/>
      <c r="AJ126" s="2"/>
    </row>
    <row r="127" spans="1:19" ht="15.75">
      <c r="A127" s="14"/>
      <c r="B127" s="14"/>
      <c r="C127" s="14"/>
      <c r="D127" s="14"/>
      <c r="E127" s="14"/>
      <c r="F127" s="14"/>
      <c r="G127" s="14"/>
      <c r="H127" s="14"/>
      <c r="I127" s="14"/>
      <c r="J127" s="14"/>
      <c r="K127" s="14"/>
      <c r="L127" s="14"/>
      <c r="M127" s="14"/>
      <c r="N127" s="14"/>
      <c r="O127" s="14"/>
      <c r="P127" s="7"/>
      <c r="Q127" s="7"/>
      <c r="R127" s="7"/>
      <c r="S127" s="7"/>
    </row>
    <row r="128" spans="1:19" ht="15.75">
      <c r="A128" s="14"/>
      <c r="B128" s="14"/>
      <c r="C128" s="14"/>
      <c r="D128" s="14"/>
      <c r="E128" s="14"/>
      <c r="F128" s="14"/>
      <c r="G128" s="14"/>
      <c r="H128" s="14"/>
      <c r="I128" s="14"/>
      <c r="J128" s="14"/>
      <c r="K128" s="14"/>
      <c r="L128" s="14"/>
      <c r="M128" s="14"/>
      <c r="N128" s="14"/>
      <c r="O128" s="14"/>
      <c r="P128" s="7"/>
      <c r="Q128" s="7"/>
      <c r="R128" s="7"/>
      <c r="S128" s="7"/>
    </row>
    <row r="129" spans="1:19" ht="15.75">
      <c r="A129" s="14"/>
      <c r="B129" s="14"/>
      <c r="C129" s="14"/>
      <c r="D129" s="14"/>
      <c r="E129" s="14"/>
      <c r="F129" s="14"/>
      <c r="G129" s="14"/>
      <c r="H129" s="14"/>
      <c r="I129" s="14"/>
      <c r="J129" s="14"/>
      <c r="K129" s="14"/>
      <c r="L129" s="14"/>
      <c r="M129" s="14"/>
      <c r="N129" s="14"/>
      <c r="O129" s="14"/>
      <c r="P129" s="7"/>
      <c r="Q129" s="7"/>
      <c r="R129" s="7"/>
      <c r="S129" s="7"/>
    </row>
    <row r="130" spans="1:19" ht="15.75">
      <c r="A130" s="14"/>
      <c r="B130" s="14"/>
      <c r="C130" s="14"/>
      <c r="D130" s="14"/>
      <c r="E130" s="14"/>
      <c r="F130" s="14"/>
      <c r="G130" s="14"/>
      <c r="H130" s="14"/>
      <c r="I130" s="14"/>
      <c r="J130" s="14"/>
      <c r="K130" s="14"/>
      <c r="L130" s="14"/>
      <c r="M130" s="14"/>
      <c r="N130" s="14"/>
      <c r="O130" s="14"/>
      <c r="P130" s="7"/>
      <c r="Q130" s="7"/>
      <c r="R130" s="7"/>
      <c r="S130" s="7"/>
    </row>
    <row r="131" spans="1:15" ht="15.75">
      <c r="A131" s="14"/>
      <c r="B131" s="14"/>
      <c r="C131" s="14"/>
      <c r="D131" s="14"/>
      <c r="E131" s="14"/>
      <c r="F131" s="14"/>
      <c r="G131" s="14"/>
      <c r="H131" s="14"/>
      <c r="I131" s="14"/>
      <c r="J131" s="14"/>
      <c r="K131" s="14"/>
      <c r="L131" s="14"/>
      <c r="M131" s="14"/>
      <c r="N131" s="14"/>
      <c r="O131" s="14"/>
    </row>
    <row r="132" spans="1:15" ht="15.75">
      <c r="A132" s="14"/>
      <c r="B132" s="14"/>
      <c r="C132" s="14"/>
      <c r="D132" s="14"/>
      <c r="E132" s="14"/>
      <c r="F132" s="14"/>
      <c r="G132" s="14"/>
      <c r="H132" s="14"/>
      <c r="I132" s="14"/>
      <c r="J132" s="14"/>
      <c r="K132" s="14"/>
      <c r="L132" s="14"/>
      <c r="M132" s="14"/>
      <c r="N132" s="14"/>
      <c r="O132" s="14"/>
    </row>
    <row r="133" spans="1:15" ht="15.75">
      <c r="A133" s="14"/>
      <c r="B133" s="14"/>
      <c r="C133" s="14"/>
      <c r="D133" s="14"/>
      <c r="E133" s="14"/>
      <c r="F133" s="14"/>
      <c r="G133" s="14"/>
      <c r="H133" s="14"/>
      <c r="I133" s="14"/>
      <c r="J133" s="14"/>
      <c r="K133" s="14"/>
      <c r="L133" s="14"/>
      <c r="M133" s="14"/>
      <c r="N133" s="14"/>
      <c r="O133" s="14"/>
    </row>
  </sheetData>
  <sheetProtection/>
  <mergeCells count="2">
    <mergeCell ref="B124:I124"/>
    <mergeCell ref="B126:I126"/>
  </mergeCells>
  <hyperlinks>
    <hyperlink ref="B126:I126" r:id="rId1" display="SOURCE:  New York State Office of the State Comptroller, &quot;Financial Data for Local Governments,&quot; https://www.osc.state.ny.us/localgov/datanstat/findata/index_choice.htm (last viewed November 18, 2019)."/>
  </hyperlinks>
  <printOptions/>
  <pageMargins left="0.75" right="0.75" top="1" bottom="1" header="0.5" footer="0.5"/>
  <pageSetup fitToHeight="2" horizontalDpi="600" verticalDpi="600" orientation="landscape" scale="6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2013-04-03T15:59:07Z</dcterms:created>
  <dcterms:modified xsi:type="dcterms:W3CDTF">2022-03-01T19:52:17Z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