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-18" sheetId="1" r:id="rId1"/>
  </sheets>
  <definedNames>
    <definedName name="_xlnm.Print_Area" localSheetId="0">'F-18'!$A$1:$O$54</definedName>
    <definedName name="_xlnm.Print_Titles" localSheetId="0">'F-18'!$A:$A</definedName>
  </definedNames>
  <calcPr fullCalcOnLoad="1"/>
</workbook>
</file>

<file path=xl/sharedStrings.xml><?xml version="1.0" encoding="utf-8"?>
<sst xmlns="http://schemas.openxmlformats.org/spreadsheetml/2006/main" count="36" uniqueCount="35">
  <si>
    <t>Full Value</t>
  </si>
  <si>
    <t>Summary of Town Finances</t>
  </si>
  <si>
    <t>Population — Census Estimates</t>
  </si>
  <si>
    <t>Expenditures</t>
  </si>
  <si>
    <t>Revenues</t>
  </si>
  <si>
    <t>Total Revenues and Other Sources</t>
  </si>
  <si>
    <t>Local Revenues</t>
  </si>
  <si>
    <t>Real Property Taxes and Assessments</t>
  </si>
  <si>
    <t>Other Real Property Tax Items</t>
  </si>
  <si>
    <t>Sales and Use Tax</t>
  </si>
  <si>
    <t>Other Nonproperty Taxes</t>
  </si>
  <si>
    <t>Charges for Services</t>
  </si>
  <si>
    <t>Charges to Other Governments</t>
  </si>
  <si>
    <t>Use and Sale of Property</t>
  </si>
  <si>
    <t>Other Local Revenues</t>
  </si>
  <si>
    <t>State and Federal Revenues</t>
  </si>
  <si>
    <t>State Aid</t>
  </si>
  <si>
    <t>Federal Aid</t>
  </si>
  <si>
    <t>Proceeds of Debt</t>
  </si>
  <si>
    <t>Other Sources</t>
  </si>
  <si>
    <t>Total Debt Outstanding at End of Fiscal Year</t>
  </si>
  <si>
    <t>Total Expenditures and Other Sources</t>
  </si>
  <si>
    <t>Current Operations</t>
  </si>
  <si>
    <t>Personal Services</t>
  </si>
  <si>
    <t>Employee Benefits</t>
  </si>
  <si>
    <t>Contractual</t>
  </si>
  <si>
    <t>Equipment and Capital Outlay</t>
  </si>
  <si>
    <t>Debt Service</t>
  </si>
  <si>
    <t>Principal</t>
  </si>
  <si>
    <t>Interest</t>
  </si>
  <si>
    <t>SOURCE:New York State Office of the State Comptroller, "Financial Data for Local Governments," https://www.osc.state.ny.us/localgov/datanstat/findata/index_choice.htm (last viewed November 26, 2019).</t>
  </si>
  <si>
    <t>Interfund Transfer</t>
  </si>
  <si>
    <t>NA</t>
  </si>
  <si>
    <t>NA Not available.</t>
  </si>
  <si>
    <t>New York State — Selected Fiscal Years Ended in 2005-18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</si>
</sst>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_);[Red]\(&quot;$&quot;#,##0.0\)"/>
    <numFmt numFmtId="170" formatCode="&quot;$&quot;#,##0"/>
  </numFmts>
  <fonts count="48">
    <font>
      <sz val="12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 quotePrefix="1">
      <alignment/>
    </xf>
    <xf numFmtId="0" fontId="45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3" fontId="46" fillId="0" borderId="0" xfId="0" applyNumberFormat="1" applyFont="1" applyFill="1" applyAlignment="1">
      <alignment horizontal="right" wrapText="1" readingOrder="1"/>
    </xf>
    <xf numFmtId="168" fontId="2" fillId="0" borderId="0" xfId="0" applyNumberFormat="1" applyFont="1" applyFill="1" applyAlignment="1" quotePrefix="1">
      <alignment horizontal="right"/>
    </xf>
    <xf numFmtId="3" fontId="46" fillId="0" borderId="0" xfId="0" applyNumberFormat="1" applyFont="1" applyFill="1" applyAlignment="1" quotePrefix="1">
      <alignment horizontal="right" wrapText="1" readingOrder="1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 quotePrefix="1">
      <alignment/>
    </xf>
    <xf numFmtId="0" fontId="2" fillId="0" borderId="0" xfId="0" applyNumberFormat="1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170" fontId="2" fillId="0" borderId="0" xfId="0" applyNumberFormat="1" applyFont="1" applyFill="1" applyAlignment="1" quotePrefix="1">
      <alignment horizontal="right"/>
    </xf>
    <xf numFmtId="170" fontId="46" fillId="0" borderId="0" xfId="0" applyNumberFormat="1" applyFont="1" applyFill="1" applyAlignment="1">
      <alignment horizontal="right" wrapText="1" readingOrder="1"/>
    </xf>
    <xf numFmtId="170" fontId="2" fillId="33" borderId="0" xfId="0" applyNumberFormat="1" applyFont="1" applyFill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Fill="1" applyAlignment="1">
      <alignment horizontal="right"/>
    </xf>
    <xf numFmtId="170" fontId="46" fillId="0" borderId="0" xfId="0" applyNumberFormat="1" applyFont="1" applyFill="1" applyAlignment="1" quotePrefix="1">
      <alignment horizontal="right" wrapText="1" readingOrder="1"/>
    </xf>
    <xf numFmtId="170" fontId="47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3" fontId="47" fillId="0" borderId="0" xfId="0" applyNumberFormat="1" applyFont="1" applyAlignment="1">
      <alignment/>
    </xf>
    <xf numFmtId="170" fontId="47" fillId="0" borderId="0" xfId="0" applyNumberFormat="1" applyFont="1" applyAlignment="1">
      <alignment/>
    </xf>
    <xf numFmtId="3" fontId="47" fillId="0" borderId="0" xfId="57" applyNumberFormat="1" applyFont="1" applyFill="1" applyBorder="1">
      <alignment/>
      <protection/>
    </xf>
    <xf numFmtId="170" fontId="47" fillId="0" borderId="0" xfId="57" applyNumberFormat="1" applyFont="1" applyFill="1" applyBorder="1">
      <alignment/>
      <protection/>
    </xf>
    <xf numFmtId="3" fontId="47" fillId="0" borderId="0" xfId="42" applyNumberFormat="1" applyFont="1" applyFill="1" applyBorder="1" applyAlignment="1">
      <alignment/>
    </xf>
    <xf numFmtId="170" fontId="47" fillId="0" borderId="0" xfId="0" applyNumberFormat="1" applyFont="1" applyFill="1" applyBorder="1" applyAlignment="1">
      <alignment horizontal="right"/>
    </xf>
    <xf numFmtId="170" fontId="47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quotePrefix="1">
      <alignment horizontal="left" wrapText="1"/>
    </xf>
    <xf numFmtId="170" fontId="47" fillId="0" borderId="0" xfId="0" applyNumberFormat="1" applyFont="1" applyFill="1" applyBorder="1" applyAlignment="1">
      <alignment readingOrder="1"/>
    </xf>
    <xf numFmtId="170" fontId="46" fillId="0" borderId="0" xfId="0" applyNumberFormat="1" applyFont="1" applyFill="1" applyBorder="1" applyAlignment="1">
      <alignment horizontal="right" readingOrder="1"/>
    </xf>
    <xf numFmtId="3" fontId="46" fillId="0" borderId="0" xfId="0" applyNumberFormat="1" applyFont="1" applyFill="1" applyBorder="1" applyAlignment="1">
      <alignment horizontal="right" readingOrder="1"/>
    </xf>
    <xf numFmtId="0" fontId="37" fillId="0" borderId="0" xfId="53" applyNumberFormat="1" applyFill="1" applyAlignment="1" quotePrefix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c.state.ny.us/localgov/datanstat/findata/index_choic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2" customWidth="1"/>
    <col min="2" max="18" width="18.625" style="2" customWidth="1"/>
    <col min="19" max="16384" width="9.00390625" style="2" customWidth="1"/>
  </cols>
  <sheetData>
    <row r="1" spans="2:17" ht="20.25"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Q1" s="3"/>
    </row>
    <row r="2" spans="2:17" ht="20.25">
      <c r="B2" s="19" t="s">
        <v>34</v>
      </c>
      <c r="C2" s="19"/>
      <c r="D2" s="19"/>
      <c r="E2" s="19"/>
      <c r="F2" s="19"/>
      <c r="G2" s="19"/>
      <c r="H2" s="19"/>
      <c r="I2" s="19"/>
      <c r="J2" s="19"/>
      <c r="K2" s="19"/>
      <c r="Q2" s="4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4.25">
      <c r="A4" s="5"/>
      <c r="B4" s="5">
        <v>2018</v>
      </c>
      <c r="C4" s="5">
        <v>2017</v>
      </c>
      <c r="D4" s="5">
        <v>2016</v>
      </c>
      <c r="E4" s="5">
        <v>2015</v>
      </c>
      <c r="F4" s="6">
        <v>2014</v>
      </c>
      <c r="G4" s="6">
        <v>2013</v>
      </c>
      <c r="H4" s="7">
        <v>2012</v>
      </c>
      <c r="I4" s="7">
        <v>2011</v>
      </c>
      <c r="J4" s="7">
        <v>2010</v>
      </c>
      <c r="K4" s="7">
        <v>2009</v>
      </c>
      <c r="L4" s="6">
        <v>2008</v>
      </c>
      <c r="M4" s="6">
        <v>2007</v>
      </c>
      <c r="N4" s="6">
        <v>2006</v>
      </c>
      <c r="O4" s="6">
        <v>2005</v>
      </c>
    </row>
    <row r="5" spans="1:12" ht="14.25">
      <c r="A5" s="8"/>
      <c r="B5" s="8"/>
      <c r="C5" s="8"/>
      <c r="D5" s="8"/>
      <c r="E5" s="8"/>
      <c r="L5" s="9"/>
    </row>
    <row r="6" spans="1:15" ht="14.25">
      <c r="A6" s="10" t="s">
        <v>2</v>
      </c>
      <c r="B6" s="30">
        <v>8958225</v>
      </c>
      <c r="C6" s="30">
        <v>8958225</v>
      </c>
      <c r="D6" s="30">
        <v>8958225</v>
      </c>
      <c r="E6" s="30">
        <v>8958225</v>
      </c>
      <c r="F6" s="30">
        <v>8958225</v>
      </c>
      <c r="G6" s="30">
        <v>8958225</v>
      </c>
      <c r="H6" s="30">
        <v>8958225</v>
      </c>
      <c r="I6" s="32">
        <v>8958225</v>
      </c>
      <c r="J6" s="34">
        <v>8958225</v>
      </c>
      <c r="K6" s="34">
        <v>8692132</v>
      </c>
      <c r="L6" s="11" t="s">
        <v>32</v>
      </c>
      <c r="M6" s="40">
        <v>8692132</v>
      </c>
      <c r="N6" s="40">
        <v>8692132</v>
      </c>
      <c r="O6" s="40">
        <v>8692132</v>
      </c>
    </row>
    <row r="7" spans="1:12" ht="14.25">
      <c r="A7" s="10"/>
      <c r="B7" s="10"/>
      <c r="C7" s="10"/>
      <c r="D7" s="10"/>
      <c r="E7" s="10"/>
      <c r="F7" s="13"/>
      <c r="G7" s="12"/>
      <c r="H7" s="12"/>
      <c r="I7" s="12"/>
      <c r="J7" s="12"/>
      <c r="K7" s="12"/>
      <c r="L7" s="12"/>
    </row>
    <row r="8" spans="1:15" ht="14.25">
      <c r="A8" s="10" t="s">
        <v>5</v>
      </c>
      <c r="B8" s="20">
        <f>+B10+B28+B26</f>
        <v>9264168088.66</v>
      </c>
      <c r="C8" s="20">
        <f>+C10+C28+C26</f>
        <v>8884879835.889997</v>
      </c>
      <c r="D8" s="20">
        <f>+D10+D28+D26</f>
        <v>8826885802.59</v>
      </c>
      <c r="E8" s="20">
        <f>+E10+E28+E26</f>
        <v>8802080124.159996</v>
      </c>
      <c r="F8" s="20">
        <f>+F10+F28+F26</f>
        <v>8871728852.75</v>
      </c>
      <c r="G8" s="20">
        <f aca="true" t="shared" si="0" ref="G8:L8">+G10+G28+G26</f>
        <v>8326317929.939999</v>
      </c>
      <c r="H8" s="20">
        <f t="shared" si="0"/>
        <v>8281462018.709999</v>
      </c>
      <c r="I8" s="20">
        <f t="shared" si="0"/>
        <v>7937826727.049997</v>
      </c>
      <c r="J8" s="20">
        <f t="shared" si="0"/>
        <v>7828991812.759999</v>
      </c>
      <c r="K8" s="20">
        <f t="shared" si="0"/>
        <v>7376621458.810001</v>
      </c>
      <c r="L8" s="20">
        <f t="shared" si="0"/>
        <v>7589036936</v>
      </c>
      <c r="M8" s="20">
        <f>+M10+M28+M26</f>
        <v>7697583086</v>
      </c>
      <c r="N8" s="20">
        <f>+N10+N28+N26</f>
        <v>7230323788</v>
      </c>
      <c r="O8" s="20">
        <f>+O10+O28+O26+1</f>
        <v>6838320621</v>
      </c>
    </row>
    <row r="9" spans="1:15" ht="14.25">
      <c r="A9" s="1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4.25">
      <c r="A10" s="27" t="s">
        <v>4</v>
      </c>
      <c r="B10" s="20">
        <f>+B12+B22</f>
        <v>7629652851.959999</v>
      </c>
      <c r="C10" s="20">
        <f>+C12+C22</f>
        <v>7559633599.009998</v>
      </c>
      <c r="D10" s="20">
        <f>+D12+D22</f>
        <v>7507385266.25</v>
      </c>
      <c r="E10" s="20">
        <f>+E12+E22</f>
        <v>7415217591.749997</v>
      </c>
      <c r="F10" s="20">
        <f>+F12+F22</f>
        <v>7244962650.34</v>
      </c>
      <c r="G10" s="20">
        <f aca="true" t="shared" si="1" ref="G10:L10">+G12+G22</f>
        <v>7197887365.049999</v>
      </c>
      <c r="H10" s="20">
        <f t="shared" si="1"/>
        <v>7013639013.7699995</v>
      </c>
      <c r="I10" s="20">
        <f t="shared" si="1"/>
        <v>6718842331.929997</v>
      </c>
      <c r="J10" s="20">
        <f t="shared" si="1"/>
        <v>6624662379.219999</v>
      </c>
      <c r="K10" s="20">
        <f t="shared" si="1"/>
        <v>6447268235.840001</v>
      </c>
      <c r="L10" s="20">
        <f t="shared" si="1"/>
        <v>6477381045</v>
      </c>
      <c r="M10" s="20">
        <f>+M12+M22-1</f>
        <v>6534193031</v>
      </c>
      <c r="N10" s="20">
        <f>+N12+N22</f>
        <v>6184830619</v>
      </c>
      <c r="O10" s="20">
        <f>+O12+O22</f>
        <v>5886958350</v>
      </c>
    </row>
    <row r="11" spans="1:15" ht="14.25">
      <c r="A11" s="1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4.25">
      <c r="A12" s="28" t="s">
        <v>6</v>
      </c>
      <c r="B12" s="20">
        <f aca="true" t="shared" si="2" ref="B12:K12">SUM(B13:B20)</f>
        <v>6865790633.879998</v>
      </c>
      <c r="C12" s="20">
        <f t="shared" si="2"/>
        <v>6829582021.759998</v>
      </c>
      <c r="D12" s="20">
        <f t="shared" si="2"/>
        <v>6806768264.05</v>
      </c>
      <c r="E12" s="20">
        <f t="shared" si="2"/>
        <v>6714160363.869997</v>
      </c>
      <c r="F12" s="20">
        <f t="shared" si="2"/>
        <v>6549821841.09</v>
      </c>
      <c r="G12" s="20">
        <f t="shared" si="2"/>
        <v>6433684810.739999</v>
      </c>
      <c r="H12" s="20">
        <f t="shared" si="2"/>
        <v>6198808439.23</v>
      </c>
      <c r="I12" s="20">
        <f t="shared" si="2"/>
        <v>6063768905.989998</v>
      </c>
      <c r="J12" s="20">
        <f t="shared" si="2"/>
        <v>5962327149.07</v>
      </c>
      <c r="K12" s="20">
        <f t="shared" si="2"/>
        <v>5771650004.740001</v>
      </c>
      <c r="L12" s="20">
        <f>SUM(L13:L20)-1</f>
        <v>5756718439</v>
      </c>
      <c r="M12" s="20">
        <f>SUM(M13:M20)-1</f>
        <v>5681262801</v>
      </c>
      <c r="N12" s="20">
        <f>SUM(N13:N20)</f>
        <v>5321728037</v>
      </c>
      <c r="O12" s="20">
        <f>SUM(O13:O20)</f>
        <v>5066655723</v>
      </c>
    </row>
    <row r="13" spans="1:15" ht="14.25">
      <c r="A13" s="29" t="s">
        <v>7</v>
      </c>
      <c r="B13" s="31">
        <v>3985840406.23</v>
      </c>
      <c r="C13" s="31">
        <v>3970652707.009998</v>
      </c>
      <c r="D13" s="31">
        <v>3966300419.560001</v>
      </c>
      <c r="E13" s="31">
        <v>3917477877.559997</v>
      </c>
      <c r="F13" s="31">
        <v>3826779116.599999</v>
      </c>
      <c r="G13" s="31">
        <v>3746151643.4700003</v>
      </c>
      <c r="H13" s="31">
        <v>3647832920.9300003</v>
      </c>
      <c r="I13" s="33">
        <v>3595750589.1899977</v>
      </c>
      <c r="J13" s="36">
        <v>3523204299.79</v>
      </c>
      <c r="K13" s="36">
        <v>3439628300.29</v>
      </c>
      <c r="L13" s="39">
        <v>3259756220</v>
      </c>
      <c r="M13" s="39">
        <v>3156935621</v>
      </c>
      <c r="N13" s="39">
        <v>2977844946</v>
      </c>
      <c r="O13" s="39">
        <v>2847438765</v>
      </c>
    </row>
    <row r="14" spans="1:15" ht="14.25">
      <c r="A14" s="29" t="s">
        <v>8</v>
      </c>
      <c r="B14" s="31">
        <v>107929772.32999995</v>
      </c>
      <c r="C14" s="31">
        <v>108401499.83999999</v>
      </c>
      <c r="D14" s="31">
        <v>109486453.13</v>
      </c>
      <c r="E14" s="31">
        <v>92739607.15999995</v>
      </c>
      <c r="F14" s="31">
        <v>88274782.56999996</v>
      </c>
      <c r="G14" s="31">
        <v>89594910.21999992</v>
      </c>
      <c r="H14" s="31">
        <v>84168309.00999996</v>
      </c>
      <c r="I14" s="33">
        <v>83619209.29999995</v>
      </c>
      <c r="J14" s="36">
        <v>79791446.41</v>
      </c>
      <c r="K14" s="36">
        <v>75313256.55</v>
      </c>
      <c r="L14" s="39">
        <v>81999421</v>
      </c>
      <c r="M14" s="39">
        <v>75303187</v>
      </c>
      <c r="N14" s="39">
        <v>64404325</v>
      </c>
      <c r="O14" s="39">
        <v>60396283</v>
      </c>
    </row>
    <row r="15" spans="1:15" ht="14.25">
      <c r="A15" s="29" t="s">
        <v>9</v>
      </c>
      <c r="B15" s="31">
        <v>730054384.5200001</v>
      </c>
      <c r="C15" s="31">
        <v>708299548.4800001</v>
      </c>
      <c r="D15" s="31">
        <v>686148669.4800009</v>
      </c>
      <c r="E15" s="31">
        <v>679755327.6000004</v>
      </c>
      <c r="F15" s="31">
        <v>675377892.2999997</v>
      </c>
      <c r="G15" s="31">
        <v>666941445.1199999</v>
      </c>
      <c r="H15" s="31">
        <v>649391941.93</v>
      </c>
      <c r="I15" s="33">
        <v>624999405.8599999</v>
      </c>
      <c r="J15" s="36">
        <v>583916749.12</v>
      </c>
      <c r="K15" s="36">
        <v>562676073.59</v>
      </c>
      <c r="L15" s="39">
        <v>599452302</v>
      </c>
      <c r="M15" s="39">
        <v>582273414</v>
      </c>
      <c r="N15" s="39">
        <v>551305628</v>
      </c>
      <c r="O15" s="39">
        <v>529511717</v>
      </c>
    </row>
    <row r="16" spans="1:15" ht="14.25">
      <c r="A16" s="29" t="s">
        <v>10</v>
      </c>
      <c r="B16" s="31">
        <v>204996257.51999995</v>
      </c>
      <c r="C16" s="31">
        <v>203033864.01999995</v>
      </c>
      <c r="D16" s="31">
        <v>198131821.94999996</v>
      </c>
      <c r="E16" s="31">
        <v>202663073.72999996</v>
      </c>
      <c r="F16" s="31">
        <v>205346108.01999998</v>
      </c>
      <c r="G16" s="31">
        <v>160953758.32000008</v>
      </c>
      <c r="H16" s="31">
        <v>138802770.42000005</v>
      </c>
      <c r="I16" s="33">
        <v>135071311.42000002</v>
      </c>
      <c r="J16" s="36">
        <v>133876235.38</v>
      </c>
      <c r="K16" s="36">
        <v>111723670.85</v>
      </c>
      <c r="L16" s="39">
        <v>111956061</v>
      </c>
      <c r="M16" s="39">
        <v>128468307</v>
      </c>
      <c r="N16" s="39">
        <v>121425805</v>
      </c>
      <c r="O16" s="39">
        <v>119058587</v>
      </c>
    </row>
    <row r="17" spans="1:15" ht="14.25">
      <c r="A17" s="29" t="s">
        <v>11</v>
      </c>
      <c r="B17" s="31">
        <v>1059028023.7899996</v>
      </c>
      <c r="C17" s="31">
        <v>1096250440.0300007</v>
      </c>
      <c r="D17" s="31">
        <v>1099857535.5699992</v>
      </c>
      <c r="E17" s="31">
        <v>1053940173.4499987</v>
      </c>
      <c r="F17" s="31">
        <v>1015879972.7500001</v>
      </c>
      <c r="G17" s="31">
        <v>985322008.4499998</v>
      </c>
      <c r="H17" s="31">
        <v>968752167.2499994</v>
      </c>
      <c r="I17" s="33">
        <v>930129592.98</v>
      </c>
      <c r="J17" s="36">
        <v>916143152.16</v>
      </c>
      <c r="K17" s="36">
        <v>893763793.99</v>
      </c>
      <c r="L17" s="39">
        <v>941613857</v>
      </c>
      <c r="M17" s="39">
        <v>932185738</v>
      </c>
      <c r="N17" s="39">
        <v>893907357</v>
      </c>
      <c r="O17" s="39">
        <v>875490663</v>
      </c>
    </row>
    <row r="18" spans="1:15" ht="14.25">
      <c r="A18" s="29" t="s">
        <v>12</v>
      </c>
      <c r="B18" s="31">
        <v>197382091.5599999</v>
      </c>
      <c r="C18" s="31">
        <v>178986969.1400001</v>
      </c>
      <c r="D18" s="31">
        <v>171917709.86999997</v>
      </c>
      <c r="E18" s="31">
        <v>172249168.82999992</v>
      </c>
      <c r="F18" s="31">
        <v>174863148.5099999</v>
      </c>
      <c r="G18" s="31">
        <v>190657832.42000005</v>
      </c>
      <c r="H18" s="31">
        <v>172196602.95000005</v>
      </c>
      <c r="I18" s="33">
        <v>179152470.81999993</v>
      </c>
      <c r="J18" s="36">
        <v>181565404.87</v>
      </c>
      <c r="K18" s="36">
        <v>176556290.2</v>
      </c>
      <c r="L18" s="39">
        <v>180158624</v>
      </c>
      <c r="M18" s="39">
        <v>192924771</v>
      </c>
      <c r="N18" s="39">
        <v>168010670</v>
      </c>
      <c r="O18" s="39">
        <v>168630325</v>
      </c>
    </row>
    <row r="19" spans="1:15" ht="14.25">
      <c r="A19" s="29" t="s">
        <v>13</v>
      </c>
      <c r="B19" s="31">
        <v>191707264.97999984</v>
      </c>
      <c r="C19" s="31">
        <v>151629207.84000003</v>
      </c>
      <c r="D19" s="31">
        <v>139438830.82999992</v>
      </c>
      <c r="E19" s="31">
        <v>158977735.89000013</v>
      </c>
      <c r="F19" s="31">
        <v>158378926.11999997</v>
      </c>
      <c r="G19" s="31">
        <v>162301750.5699999</v>
      </c>
      <c r="H19" s="31">
        <v>128166761.34</v>
      </c>
      <c r="I19" s="33">
        <v>125693215.4500001</v>
      </c>
      <c r="J19" s="36">
        <v>131568235.12</v>
      </c>
      <c r="K19" s="36">
        <v>135261856.06</v>
      </c>
      <c r="L19" s="39">
        <v>199047188</v>
      </c>
      <c r="M19" s="39">
        <v>259008123</v>
      </c>
      <c r="N19" s="39">
        <v>230250064</v>
      </c>
      <c r="O19" s="39">
        <v>161751952</v>
      </c>
    </row>
    <row r="20" spans="1:15" ht="14.25">
      <c r="A20" s="29" t="s">
        <v>14</v>
      </c>
      <c r="B20" s="31">
        <v>388852432.95</v>
      </c>
      <c r="C20" s="31">
        <v>412327785.3999998</v>
      </c>
      <c r="D20" s="31">
        <v>435486823.6599999</v>
      </c>
      <c r="E20" s="31">
        <v>436357399.6500001</v>
      </c>
      <c r="F20" s="31">
        <v>404921894.22000015</v>
      </c>
      <c r="G20" s="31">
        <v>431761462.17000026</v>
      </c>
      <c r="H20" s="31">
        <v>409496965.40000015</v>
      </c>
      <c r="I20" s="33">
        <v>389353110.97000027</v>
      </c>
      <c r="J20" s="36">
        <v>412261626.22</v>
      </c>
      <c r="K20" s="36">
        <v>376726763.21</v>
      </c>
      <c r="L20" s="39">
        <v>382734767</v>
      </c>
      <c r="M20" s="39">
        <v>354163641</v>
      </c>
      <c r="N20" s="39">
        <v>314579242</v>
      </c>
      <c r="O20" s="39">
        <v>304377431</v>
      </c>
    </row>
    <row r="21" spans="1:12" ht="14.25">
      <c r="A21" s="28"/>
      <c r="B21" s="28"/>
      <c r="C21" s="28"/>
      <c r="D21" s="28"/>
      <c r="E21" s="28"/>
      <c r="F21" s="22"/>
      <c r="G21" s="22"/>
      <c r="H21" s="22"/>
      <c r="I21" s="22"/>
      <c r="J21" s="22"/>
      <c r="K21" s="22"/>
      <c r="L21" s="22"/>
    </row>
    <row r="22" spans="1:15" ht="14.25">
      <c r="A22" s="28" t="s">
        <v>15</v>
      </c>
      <c r="B22" s="21">
        <f aca="true" t="shared" si="3" ref="B22:O22">SUM(B23:B24)</f>
        <v>763862218.0800006</v>
      </c>
      <c r="C22" s="21">
        <f t="shared" si="3"/>
        <v>730051577.2499996</v>
      </c>
      <c r="D22" s="21">
        <f t="shared" si="3"/>
        <v>700617002.1999998</v>
      </c>
      <c r="E22" s="21">
        <f t="shared" si="3"/>
        <v>701057227.8800001</v>
      </c>
      <c r="F22" s="21">
        <f t="shared" si="3"/>
        <v>695140809.2500004</v>
      </c>
      <c r="G22" s="21">
        <f t="shared" si="3"/>
        <v>764202554.3100002</v>
      </c>
      <c r="H22" s="21">
        <f t="shared" si="3"/>
        <v>814830574.5399998</v>
      </c>
      <c r="I22" s="21">
        <f t="shared" si="3"/>
        <v>655073425.9399996</v>
      </c>
      <c r="J22" s="21">
        <f t="shared" si="3"/>
        <v>662335230.1500001</v>
      </c>
      <c r="K22" s="21">
        <f t="shared" si="3"/>
        <v>675618231.1</v>
      </c>
      <c r="L22" s="21">
        <f t="shared" si="3"/>
        <v>720662606</v>
      </c>
      <c r="M22" s="21">
        <f t="shared" si="3"/>
        <v>852930231</v>
      </c>
      <c r="N22" s="21">
        <f t="shared" si="3"/>
        <v>863102582</v>
      </c>
      <c r="O22" s="21">
        <f t="shared" si="3"/>
        <v>820302627</v>
      </c>
    </row>
    <row r="23" spans="1:15" ht="14.25">
      <c r="A23" s="29" t="s">
        <v>16</v>
      </c>
      <c r="B23" s="31">
        <v>571781752.9100006</v>
      </c>
      <c r="C23" s="31">
        <v>561171291.3699996</v>
      </c>
      <c r="D23" s="31">
        <v>522081689.5899998</v>
      </c>
      <c r="E23" s="31">
        <v>502342236.41000026</v>
      </c>
      <c r="F23" s="31">
        <v>465615559.9000004</v>
      </c>
      <c r="G23" s="31">
        <v>494751250.09000015</v>
      </c>
      <c r="H23" s="31">
        <v>474032568.2599999</v>
      </c>
      <c r="I23" s="33">
        <v>433181646.4099999</v>
      </c>
      <c r="J23" s="36">
        <v>444919397.6</v>
      </c>
      <c r="K23" s="36">
        <v>483054151.2</v>
      </c>
      <c r="L23" s="39">
        <v>539282456</v>
      </c>
      <c r="M23" s="39">
        <v>640308349</v>
      </c>
      <c r="N23" s="39">
        <v>665005181</v>
      </c>
      <c r="O23" s="39">
        <v>645304885</v>
      </c>
    </row>
    <row r="24" spans="1:15" ht="14.25">
      <c r="A24" s="29" t="s">
        <v>17</v>
      </c>
      <c r="B24" s="31">
        <v>192080465.17000002</v>
      </c>
      <c r="C24" s="31">
        <v>168880285.87999997</v>
      </c>
      <c r="D24" s="31">
        <v>178535312.61000004</v>
      </c>
      <c r="E24" s="31">
        <v>198714991.4699999</v>
      </c>
      <c r="F24" s="31">
        <v>229525249.34999996</v>
      </c>
      <c r="G24" s="31">
        <v>269451304.21999997</v>
      </c>
      <c r="H24" s="31">
        <v>340798006.28</v>
      </c>
      <c r="I24" s="33">
        <v>221891779.5299997</v>
      </c>
      <c r="J24" s="36">
        <v>217415832.55</v>
      </c>
      <c r="K24" s="36">
        <v>192564079.9</v>
      </c>
      <c r="L24" s="39">
        <v>181380150</v>
      </c>
      <c r="M24" s="39">
        <v>212621882</v>
      </c>
      <c r="N24" s="39">
        <v>198097401</v>
      </c>
      <c r="O24" s="39">
        <v>174997742</v>
      </c>
    </row>
    <row r="25" spans="1:12" ht="14.25">
      <c r="A25" s="27"/>
      <c r="B25" s="27"/>
      <c r="C25" s="27"/>
      <c r="D25" s="27"/>
      <c r="E25" s="27"/>
      <c r="F25" s="23"/>
      <c r="G25" s="23"/>
      <c r="H25" s="23"/>
      <c r="I25" s="23"/>
      <c r="J25" s="23"/>
      <c r="K25" s="23"/>
      <c r="L25" s="24"/>
    </row>
    <row r="26" spans="1:15" ht="14.25">
      <c r="A26" s="27" t="s">
        <v>18</v>
      </c>
      <c r="B26" s="31">
        <v>1067233029.6899999</v>
      </c>
      <c r="C26" s="31">
        <v>787175289.1699998</v>
      </c>
      <c r="D26" s="31">
        <v>758047914.3300002</v>
      </c>
      <c r="E26" s="31">
        <v>866992982.79</v>
      </c>
      <c r="F26" s="31">
        <v>1105020440.91</v>
      </c>
      <c r="G26" s="31">
        <v>636145559.6100001</v>
      </c>
      <c r="H26" s="31">
        <v>799315075.9599999</v>
      </c>
      <c r="I26" s="33">
        <v>697712774.8499999</v>
      </c>
      <c r="J26" s="36">
        <v>702820350.04</v>
      </c>
      <c r="K26" s="36">
        <v>433008958.47</v>
      </c>
      <c r="L26" s="39">
        <v>601046874</v>
      </c>
      <c r="M26" s="39">
        <v>692709880</v>
      </c>
      <c r="N26" s="39">
        <v>595240382</v>
      </c>
      <c r="O26" s="39">
        <v>516243077</v>
      </c>
    </row>
    <row r="27" spans="1:12" ht="14.25">
      <c r="A27" s="27"/>
      <c r="B27" s="27"/>
      <c r="C27" s="27"/>
      <c r="D27" s="27"/>
      <c r="E27" s="27"/>
      <c r="F27" s="25"/>
      <c r="G27" s="25"/>
      <c r="H27" s="25"/>
      <c r="I27" s="25"/>
      <c r="J27" s="25"/>
      <c r="K27" s="25"/>
      <c r="L27" s="25"/>
    </row>
    <row r="28" spans="1:15" ht="14.25">
      <c r="A28" s="27" t="s">
        <v>19</v>
      </c>
      <c r="B28" s="31">
        <v>567282207.0099999</v>
      </c>
      <c r="C28" s="31">
        <v>538070947.7099998</v>
      </c>
      <c r="D28" s="31">
        <v>561452622.0099999</v>
      </c>
      <c r="E28" s="31">
        <v>519869549.61999977</v>
      </c>
      <c r="F28" s="31">
        <v>521745761.50000036</v>
      </c>
      <c r="G28" s="31">
        <v>492285005.2800001</v>
      </c>
      <c r="H28" s="31">
        <v>468507928.97999996</v>
      </c>
      <c r="I28" s="33">
        <v>521271620.27000016</v>
      </c>
      <c r="J28" s="36">
        <v>501509083.5</v>
      </c>
      <c r="K28" s="36">
        <v>496344264.5</v>
      </c>
      <c r="L28" s="39">
        <v>510609017</v>
      </c>
      <c r="M28" s="39">
        <v>470680175</v>
      </c>
      <c r="N28" s="39">
        <v>450252787</v>
      </c>
      <c r="O28" s="39">
        <v>435119193</v>
      </c>
    </row>
    <row r="29" spans="1:12" ht="14.25">
      <c r="A29" s="10"/>
      <c r="B29" s="10"/>
      <c r="C29" s="10"/>
      <c r="D29" s="10"/>
      <c r="E29" s="10"/>
      <c r="F29" s="23"/>
      <c r="G29" s="23"/>
      <c r="H29" s="23"/>
      <c r="I29" s="23"/>
      <c r="J29" s="23"/>
      <c r="K29" s="23"/>
      <c r="L29" s="23"/>
    </row>
    <row r="30" spans="1:15" ht="14.25">
      <c r="A30" s="10" t="s">
        <v>21</v>
      </c>
      <c r="B30" s="20">
        <f>+B32+B45</f>
        <v>8709733006.319998</v>
      </c>
      <c r="C30" s="20">
        <f>+C32+C45</f>
        <v>8348699618.959998</v>
      </c>
      <c r="D30" s="20">
        <f>+D32+D45</f>
        <v>8392828700.629998</v>
      </c>
      <c r="E30" s="20">
        <f>+E32+E45</f>
        <v>8360992375.710001</v>
      </c>
      <c r="F30" s="20">
        <f>+F32+F45</f>
        <v>8266754585.640006</v>
      </c>
      <c r="G30" s="20">
        <f aca="true" t="shared" si="4" ref="G30:L30">+G32+G45</f>
        <v>8130122318.950004</v>
      </c>
      <c r="H30" s="20">
        <f t="shared" si="4"/>
        <v>7947625448.000001</v>
      </c>
      <c r="I30" s="20">
        <f t="shared" si="4"/>
        <v>8054599071.869998</v>
      </c>
      <c r="J30" s="20">
        <f t="shared" si="4"/>
        <v>7713600119.54</v>
      </c>
      <c r="K30" s="20">
        <f t="shared" si="4"/>
        <v>7595996795.830001</v>
      </c>
      <c r="L30" s="20">
        <f t="shared" si="4"/>
        <v>7729172267</v>
      </c>
      <c r="M30" s="20">
        <f>+M32+M45</f>
        <v>7411284478</v>
      </c>
      <c r="N30" s="20">
        <f>+N32+N45</f>
        <v>7009583775</v>
      </c>
      <c r="O30" s="20">
        <f>+O32+O45</f>
        <v>6782394515</v>
      </c>
    </row>
    <row r="31" spans="1:15" ht="14.25">
      <c r="A31" s="10"/>
      <c r="B31" s="10"/>
      <c r="C31" s="1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4.25">
      <c r="A32" s="27" t="s">
        <v>3</v>
      </c>
      <c r="B32" s="20">
        <f>+B34+B39+B41</f>
        <v>8140336708.029998</v>
      </c>
      <c r="C32" s="20">
        <f>+C34+C39+C41</f>
        <v>7807869195.869998</v>
      </c>
      <c r="D32" s="20">
        <f>+D34+D39+D41</f>
        <v>7829812297.569999</v>
      </c>
      <c r="E32" s="20">
        <f>+E34+E39+E41</f>
        <v>7838896781.020001</v>
      </c>
      <c r="F32" s="20">
        <f>+F34+F39+F41</f>
        <v>7743096646.630006</v>
      </c>
      <c r="G32" s="20">
        <f aca="true" t="shared" si="5" ref="G32:L32">+G34+G39+G41</f>
        <v>7636016181.060003</v>
      </c>
      <c r="H32" s="20">
        <f t="shared" si="5"/>
        <v>7477340483.390001</v>
      </c>
      <c r="I32" s="20">
        <f t="shared" si="5"/>
        <v>7530664427.969997</v>
      </c>
      <c r="J32" s="20">
        <f t="shared" si="5"/>
        <v>7214063343.78</v>
      </c>
      <c r="K32" s="20">
        <f t="shared" si="5"/>
        <v>7098291818.9800005</v>
      </c>
      <c r="L32" s="20">
        <f t="shared" si="5"/>
        <v>7218992751</v>
      </c>
      <c r="M32" s="20">
        <f>+M34+M39+M41-1</f>
        <v>6940178430</v>
      </c>
      <c r="N32" s="20">
        <f>+N34+N39+N41</f>
        <v>6554055320</v>
      </c>
      <c r="O32" s="20">
        <f>+O34+O39+O41</f>
        <v>6345053629</v>
      </c>
    </row>
    <row r="33" spans="1:15" ht="14.25">
      <c r="A33" s="1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4.25">
      <c r="A34" s="28" t="s">
        <v>22</v>
      </c>
      <c r="B34" s="21">
        <f aca="true" t="shared" si="6" ref="B34:K34">SUM(B35:B37)</f>
        <v>6160815554.959998</v>
      </c>
      <c r="C34" s="21">
        <f t="shared" si="6"/>
        <v>6062465777.769999</v>
      </c>
      <c r="D34" s="21">
        <f t="shared" si="6"/>
        <v>6062138221.67</v>
      </c>
      <c r="E34" s="21">
        <f t="shared" si="6"/>
        <v>6073667606.850001</v>
      </c>
      <c r="F34" s="21">
        <f t="shared" si="6"/>
        <v>6039754411.260006</v>
      </c>
      <c r="G34" s="21">
        <f t="shared" si="6"/>
        <v>5913265358.620003</v>
      </c>
      <c r="H34" s="21">
        <f t="shared" si="6"/>
        <v>5761028155.260001</v>
      </c>
      <c r="I34" s="21">
        <f t="shared" si="6"/>
        <v>5653007019.939999</v>
      </c>
      <c r="J34" s="21">
        <f t="shared" si="6"/>
        <v>5502205814.12</v>
      </c>
      <c r="K34" s="21">
        <f t="shared" si="6"/>
        <v>5393918858.35</v>
      </c>
      <c r="L34" s="21">
        <f>SUM(L35:L37)+1</f>
        <v>5390259447</v>
      </c>
      <c r="M34" s="21">
        <f>SUM(M35:M37)</f>
        <v>5217475080</v>
      </c>
      <c r="N34" s="21">
        <f>SUM(N35:N37)</f>
        <v>4948172036</v>
      </c>
      <c r="O34" s="21">
        <f>SUM(O35:O37)</f>
        <v>4782835916</v>
      </c>
    </row>
    <row r="35" spans="1:15" ht="14.25">
      <c r="A35" s="29" t="s">
        <v>23</v>
      </c>
      <c r="B35" s="31">
        <v>2225596891.9299994</v>
      </c>
      <c r="C35" s="31">
        <v>2242035252.979998</v>
      </c>
      <c r="D35" s="31">
        <v>2254612560.6700006</v>
      </c>
      <c r="E35" s="31">
        <v>2242434362.3700004</v>
      </c>
      <c r="F35" s="31">
        <v>2208186544.0199995</v>
      </c>
      <c r="G35" s="31">
        <v>2160463896.2699986</v>
      </c>
      <c r="H35" s="31">
        <v>2150975352.7900004</v>
      </c>
      <c r="I35" s="33">
        <v>2128344777.539999</v>
      </c>
      <c r="J35" s="36">
        <v>2138852270.08</v>
      </c>
      <c r="K35" s="36">
        <v>2110704331.05</v>
      </c>
      <c r="L35" s="39">
        <v>2072538730</v>
      </c>
      <c r="M35" s="39">
        <v>1992994966</v>
      </c>
      <c r="N35" s="39">
        <v>1884473495</v>
      </c>
      <c r="O35" s="39">
        <v>1835333123</v>
      </c>
    </row>
    <row r="36" spans="1:15" ht="14.25">
      <c r="A36" s="29" t="s">
        <v>24</v>
      </c>
      <c r="B36" s="31">
        <v>1362129175.3600001</v>
      </c>
      <c r="C36" s="31">
        <v>1349846060.3599992</v>
      </c>
      <c r="D36" s="31">
        <v>1344229365.69</v>
      </c>
      <c r="E36" s="31">
        <v>1329903220.2500026</v>
      </c>
      <c r="F36" s="31">
        <v>1301887530.1900015</v>
      </c>
      <c r="G36" s="31">
        <v>1281708316.6400018</v>
      </c>
      <c r="H36" s="31">
        <v>1180701763.9199991</v>
      </c>
      <c r="I36" s="33">
        <v>1105461290.3400004</v>
      </c>
      <c r="J36" s="36">
        <v>998088348.48</v>
      </c>
      <c r="K36" s="36">
        <v>914332920.3</v>
      </c>
      <c r="L36" s="39">
        <v>904535038</v>
      </c>
      <c r="M36" s="39">
        <v>891170498</v>
      </c>
      <c r="N36" s="39">
        <v>857604983</v>
      </c>
      <c r="O36" s="39">
        <v>820938768</v>
      </c>
    </row>
    <row r="37" spans="1:15" ht="14.25">
      <c r="A37" s="29" t="s">
        <v>25</v>
      </c>
      <c r="B37" s="31">
        <v>2573089487.6699986</v>
      </c>
      <c r="C37" s="31">
        <v>2470584464.4300017</v>
      </c>
      <c r="D37" s="31">
        <v>2463296295.31</v>
      </c>
      <c r="E37" s="31">
        <v>2501330024.2299986</v>
      </c>
      <c r="F37" s="31">
        <v>2529680337.0500054</v>
      </c>
      <c r="G37" s="31">
        <v>2471093145.710002</v>
      </c>
      <c r="H37" s="31">
        <v>2429351038.5500016</v>
      </c>
      <c r="I37" s="33">
        <v>2419200952.0599995</v>
      </c>
      <c r="J37" s="36">
        <v>2365265195.56</v>
      </c>
      <c r="K37" s="36">
        <v>2368881607</v>
      </c>
      <c r="L37" s="39">
        <v>2413185678</v>
      </c>
      <c r="M37" s="39">
        <v>2333309616</v>
      </c>
      <c r="N37" s="39">
        <v>2206093558</v>
      </c>
      <c r="O37" s="39">
        <v>2126564025</v>
      </c>
    </row>
    <row r="38" spans="1:12" ht="14.25">
      <c r="A38" s="10"/>
      <c r="B38" s="10"/>
      <c r="C38" s="10"/>
      <c r="D38" s="10"/>
      <c r="E38" s="10"/>
      <c r="F38" s="26"/>
      <c r="G38" s="26"/>
      <c r="H38" s="26"/>
      <c r="I38" s="26"/>
      <c r="J38" s="26"/>
      <c r="K38" s="26"/>
      <c r="L38" s="26"/>
    </row>
    <row r="39" spans="1:15" ht="14.25">
      <c r="A39" s="28" t="s">
        <v>26</v>
      </c>
      <c r="B39" s="31">
        <v>1166087732.2000003</v>
      </c>
      <c r="C39" s="31">
        <v>1042124220.4399996</v>
      </c>
      <c r="D39" s="31">
        <v>1047331938.0499997</v>
      </c>
      <c r="E39" s="31">
        <v>1027991190.26</v>
      </c>
      <c r="F39" s="31">
        <v>998563585.7499996</v>
      </c>
      <c r="G39" s="31">
        <v>1045967995.6400005</v>
      </c>
      <c r="H39" s="31">
        <v>988770249.1</v>
      </c>
      <c r="I39" s="33">
        <v>1151860724.3999987</v>
      </c>
      <c r="J39" s="36">
        <v>1085365356.19</v>
      </c>
      <c r="K39" s="36">
        <v>1074579324.93</v>
      </c>
      <c r="L39" s="39">
        <v>1195609877</v>
      </c>
      <c r="M39" s="39">
        <v>1139324317</v>
      </c>
      <c r="N39" s="39">
        <v>1056522368</v>
      </c>
      <c r="O39" s="39">
        <v>1028590325</v>
      </c>
    </row>
    <row r="40" spans="1:12" ht="14.25">
      <c r="A40" s="10"/>
      <c r="B40" s="10"/>
      <c r="C40" s="10"/>
      <c r="D40" s="10"/>
      <c r="E40" s="10"/>
      <c r="F40" s="21"/>
      <c r="G40" s="21"/>
      <c r="H40" s="21"/>
      <c r="I40" s="21"/>
      <c r="J40" s="21"/>
      <c r="K40" s="21"/>
      <c r="L40" s="21"/>
    </row>
    <row r="41" spans="1:15" ht="14.25">
      <c r="A41" s="28" t="s">
        <v>27</v>
      </c>
      <c r="B41" s="21">
        <f>SUM(B42:B43)</f>
        <v>813433420.8700001</v>
      </c>
      <c r="C41" s="21">
        <f>SUM(C42:C43)</f>
        <v>703279197.6600001</v>
      </c>
      <c r="D41" s="21">
        <f>SUM(D42:D43)</f>
        <v>720342137.8499997</v>
      </c>
      <c r="E41" s="21">
        <f>SUM(E42:E43)</f>
        <v>737237983.91</v>
      </c>
      <c r="F41" s="21">
        <f>SUM(F42:F43)</f>
        <v>704778649.6200001</v>
      </c>
      <c r="G41" s="21">
        <f aca="true" t="shared" si="7" ref="G41:O41">SUM(G42:G43)</f>
        <v>676782826.8000001</v>
      </c>
      <c r="H41" s="21">
        <f t="shared" si="7"/>
        <v>727542079.0300002</v>
      </c>
      <c r="I41" s="21">
        <f t="shared" si="7"/>
        <v>725796683.6300002</v>
      </c>
      <c r="J41" s="21">
        <f t="shared" si="7"/>
        <v>626492173.47</v>
      </c>
      <c r="K41" s="21">
        <f t="shared" si="7"/>
        <v>629793635.7</v>
      </c>
      <c r="L41" s="21">
        <f t="shared" si="7"/>
        <v>633123427</v>
      </c>
      <c r="M41" s="21">
        <f t="shared" si="7"/>
        <v>583379034</v>
      </c>
      <c r="N41" s="21">
        <f t="shared" si="7"/>
        <v>549360916</v>
      </c>
      <c r="O41" s="21">
        <f t="shared" si="7"/>
        <v>533627388</v>
      </c>
    </row>
    <row r="42" spans="1:15" ht="14.25">
      <c r="A42" s="29" t="s">
        <v>28</v>
      </c>
      <c r="B42" s="31">
        <v>646448867.23</v>
      </c>
      <c r="C42" s="31">
        <v>537483124.98</v>
      </c>
      <c r="D42" s="31">
        <v>555549593.6399997</v>
      </c>
      <c r="E42" s="31">
        <v>570768454.8099998</v>
      </c>
      <c r="F42" s="31">
        <v>539709155.1000001</v>
      </c>
      <c r="G42" s="31">
        <v>510850568.29</v>
      </c>
      <c r="H42" s="31">
        <v>557751047.71</v>
      </c>
      <c r="I42" s="33">
        <v>555439737.8000002</v>
      </c>
      <c r="J42" s="36">
        <v>456073716.4</v>
      </c>
      <c r="K42" s="36">
        <v>450161521.63</v>
      </c>
      <c r="L42" s="39">
        <v>448638567</v>
      </c>
      <c r="M42" s="39">
        <v>406100632</v>
      </c>
      <c r="N42" s="39">
        <v>386141767</v>
      </c>
      <c r="O42" s="39">
        <v>381127322</v>
      </c>
    </row>
    <row r="43" spans="1:15" ht="14.25">
      <c r="A43" s="29" t="s">
        <v>29</v>
      </c>
      <c r="B43" s="31">
        <v>166984553.64000016</v>
      </c>
      <c r="C43" s="31">
        <v>165796072.68</v>
      </c>
      <c r="D43" s="31">
        <v>164792544.20999992</v>
      </c>
      <c r="E43" s="31">
        <v>166469529.1000001</v>
      </c>
      <c r="F43" s="31">
        <v>165069494.51999992</v>
      </c>
      <c r="G43" s="31">
        <v>165932258.51000008</v>
      </c>
      <c r="H43" s="31">
        <v>169791031.3200001</v>
      </c>
      <c r="I43" s="33">
        <v>170356945.83000004</v>
      </c>
      <c r="J43" s="36">
        <v>170418457.07</v>
      </c>
      <c r="K43" s="36">
        <v>179632114.07</v>
      </c>
      <c r="L43" s="39">
        <v>184484860</v>
      </c>
      <c r="M43" s="39">
        <v>177278402</v>
      </c>
      <c r="N43" s="39">
        <v>163219149</v>
      </c>
      <c r="O43" s="39">
        <v>152500066</v>
      </c>
    </row>
    <row r="44" spans="1:12" ht="14.25">
      <c r="A44" s="29"/>
      <c r="B44" s="29"/>
      <c r="C44" s="29"/>
      <c r="D44" s="29"/>
      <c r="E44" s="29"/>
      <c r="F44" s="21"/>
      <c r="G44" s="21"/>
      <c r="H44" s="21"/>
      <c r="I44" s="21"/>
      <c r="J44" s="21"/>
      <c r="K44" s="21"/>
      <c r="L44" s="21"/>
    </row>
    <row r="45" spans="1:15" ht="14.25">
      <c r="A45" s="27" t="s">
        <v>31</v>
      </c>
      <c r="B45" s="31">
        <v>569396298.29</v>
      </c>
      <c r="C45" s="31">
        <v>540830423.0899998</v>
      </c>
      <c r="D45" s="31">
        <v>563016403.0599998</v>
      </c>
      <c r="E45" s="31">
        <v>522095594.6899999</v>
      </c>
      <c r="F45" s="31">
        <v>523657939.01000017</v>
      </c>
      <c r="G45" s="31">
        <v>494106137.8900001</v>
      </c>
      <c r="H45" s="31">
        <v>470284964.61</v>
      </c>
      <c r="I45" s="33">
        <v>523934643.90000015</v>
      </c>
      <c r="J45" s="36">
        <v>499536775.76</v>
      </c>
      <c r="K45" s="36">
        <v>497704976.85</v>
      </c>
      <c r="L45" s="39">
        <v>510179516</v>
      </c>
      <c r="M45" s="39">
        <v>471106048</v>
      </c>
      <c r="N45" s="39">
        <v>455528455</v>
      </c>
      <c r="O45" s="39">
        <v>437340886</v>
      </c>
    </row>
    <row r="46" spans="1:12" ht="14.25">
      <c r="A46" s="14"/>
      <c r="B46" s="14"/>
      <c r="C46" s="14"/>
      <c r="D46" s="14"/>
      <c r="E46" s="14"/>
      <c r="F46" s="23"/>
      <c r="G46" s="23"/>
      <c r="H46" s="23"/>
      <c r="I46" s="23"/>
      <c r="J46" s="23"/>
      <c r="K46" s="23"/>
      <c r="L46" s="22"/>
    </row>
    <row r="47" spans="1:15" ht="14.25">
      <c r="A47" s="14" t="s">
        <v>20</v>
      </c>
      <c r="B47" s="31">
        <v>6100511090.599998</v>
      </c>
      <c r="C47" s="31">
        <v>5917060745.879995</v>
      </c>
      <c r="D47" s="31">
        <v>5985769131.919999</v>
      </c>
      <c r="E47" s="31">
        <v>6029809122.859996</v>
      </c>
      <c r="F47" s="31">
        <v>5929113666.77</v>
      </c>
      <c r="G47" s="31">
        <v>5790764351.5999975</v>
      </c>
      <c r="H47" s="31">
        <v>5810940433.629999</v>
      </c>
      <c r="I47" s="33">
        <v>5781780482.049996</v>
      </c>
      <c r="J47" s="35">
        <v>5545659525.83</v>
      </c>
      <c r="K47" s="35">
        <v>5261371261.14</v>
      </c>
      <c r="L47" s="39">
        <v>5047682099</v>
      </c>
      <c r="M47" s="39">
        <v>4783996319</v>
      </c>
      <c r="N47" s="39">
        <v>4476567610</v>
      </c>
      <c r="O47" s="39">
        <v>4275476336</v>
      </c>
    </row>
    <row r="48" spans="1:12" ht="14.25">
      <c r="A48" s="14"/>
      <c r="B48" s="14"/>
      <c r="C48" s="14"/>
      <c r="D48" s="14"/>
      <c r="E48" s="14"/>
      <c r="F48" s="23"/>
      <c r="G48" s="23"/>
      <c r="H48" s="23"/>
      <c r="I48" s="23"/>
      <c r="J48" s="23"/>
      <c r="K48" s="23"/>
      <c r="L48" s="22"/>
    </row>
    <row r="49" spans="1:15" ht="14.25">
      <c r="A49" s="10" t="s">
        <v>0</v>
      </c>
      <c r="B49" s="31">
        <v>1090400293108</v>
      </c>
      <c r="C49" s="31">
        <v>1057598198593</v>
      </c>
      <c r="D49" s="31">
        <v>1040702573199</v>
      </c>
      <c r="E49" s="31">
        <v>1008817932681</v>
      </c>
      <c r="F49" s="31">
        <v>993516412835</v>
      </c>
      <c r="G49" s="31">
        <v>1008818696038</v>
      </c>
      <c r="H49" s="31">
        <v>1034854139325</v>
      </c>
      <c r="I49" s="33">
        <v>1049144573831</v>
      </c>
      <c r="J49" s="25" t="s">
        <v>32</v>
      </c>
      <c r="K49" s="38">
        <v>1150604710831</v>
      </c>
      <c r="L49" s="39">
        <v>1152534618900</v>
      </c>
      <c r="M49" s="39">
        <v>1064051556971</v>
      </c>
      <c r="N49" s="39">
        <v>942192101894</v>
      </c>
      <c r="O49" s="39">
        <v>847490369750</v>
      </c>
    </row>
    <row r="50" spans="1:18" ht="14.25">
      <c r="A50" s="15"/>
      <c r="B50" s="15"/>
      <c r="C50" s="15"/>
      <c r="D50" s="15"/>
      <c r="E50" s="15"/>
      <c r="F50" s="15"/>
      <c r="G50" s="17"/>
      <c r="H50" s="17"/>
      <c r="I50" s="16"/>
      <c r="J50" s="16"/>
      <c r="K50" s="16"/>
      <c r="L50" s="16"/>
      <c r="M50" s="16"/>
      <c r="N50" s="16"/>
      <c r="O50" s="16"/>
      <c r="R50" s="17"/>
    </row>
    <row r="52" spans="1:7" ht="14.25">
      <c r="A52" s="14"/>
      <c r="B52" s="14" t="s">
        <v>33</v>
      </c>
      <c r="C52" s="14"/>
      <c r="D52" s="14"/>
      <c r="E52" s="14"/>
      <c r="F52" s="14"/>
      <c r="G52" s="14"/>
    </row>
    <row r="53" spans="1:7" ht="14.25">
      <c r="A53" s="14"/>
      <c r="B53" s="14"/>
      <c r="C53" s="14"/>
      <c r="D53" s="14"/>
      <c r="E53" s="14"/>
      <c r="F53" s="14"/>
      <c r="G53" s="14"/>
    </row>
    <row r="54" spans="1:8" ht="37.5" customHeight="1">
      <c r="A54" s="18"/>
      <c r="B54" s="41" t="s">
        <v>30</v>
      </c>
      <c r="C54" s="41"/>
      <c r="D54" s="41"/>
      <c r="E54" s="41"/>
      <c r="F54" s="41"/>
      <c r="G54" s="41"/>
      <c r="H54" s="37"/>
    </row>
  </sheetData>
  <sheetProtection/>
  <mergeCells count="1">
    <mergeCell ref="B54:G54"/>
  </mergeCells>
  <hyperlinks>
    <hyperlink ref="B54:G54" r:id="rId1" display="SOURCE:New York State Office of the State Comptroller, &quot;Financial Data for Local Governments,&quot; https://www.osc.state.ny.us/localgov/datanstat/findata/index_choice.htm (last viewed November 26, 2019)."/>
  </hyperlinks>
  <printOptions/>
  <pageMargins left="0.7" right="0.7" top="0.75" bottom="0.75" header="0.3" footer="0.3"/>
  <pageSetup fitToHeight="2" horizontalDpi="600" verticalDpi="600" orientation="landscape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lgs_user</dc:creator>
  <cp:keywords/>
  <dc:description/>
  <cp:lastModifiedBy>Charbonneau, Michele</cp:lastModifiedBy>
  <cp:lastPrinted>2020-01-02T18:00:33Z</cp:lastPrinted>
  <dcterms:created xsi:type="dcterms:W3CDTF">2010-01-07T21:38:33Z</dcterms:created>
  <dcterms:modified xsi:type="dcterms:W3CDTF">2022-03-01T20:32:50Z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