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Rockefeller Institute\Departments\Central Staff\Publications\Yearbooks 2002-17\Yearbook Compilation\Education (J)\"/>
    </mc:Choice>
  </mc:AlternateContent>
  <bookViews>
    <workbookView xWindow="0" yWindow="0" windowWidth="24000" windowHeight="9600"/>
  </bookViews>
  <sheets>
    <sheet name="2015" sheetId="2" r:id="rId1"/>
    <sheet name="2013" sheetId="3" r:id="rId2"/>
    <sheet name="2012" sheetId="4" r:id="rId3"/>
    <sheet name="2011" sheetId="5" r:id="rId4"/>
    <sheet name="2010" sheetId="6" r:id="rId5"/>
    <sheet name="2009" sheetId="7" r:id="rId6"/>
    <sheet name="2008" sheetId="8" r:id="rId7"/>
    <sheet name="2007" sheetId="9" r:id="rId8"/>
    <sheet name="2006" sheetId="10" r:id="rId9"/>
    <sheet name="2005" sheetId="11" r:id="rId10"/>
    <sheet name="2004" sheetId="12" r:id="rId11"/>
    <sheet name="2003" sheetId="13" r:id="rId12"/>
    <sheet name="2002" sheetId="14" r:id="rId13"/>
    <sheet name="2001" sheetId="15" r:id="rId14"/>
    <sheet name="2000" sheetId="16" r:id="rId15"/>
    <sheet name="1999" sheetId="17" r:id="rId16"/>
    <sheet name="1998" sheetId="18" r:id="rId17"/>
    <sheet name="1997" sheetId="19" r:id="rId18"/>
  </sheets>
  <definedNames>
    <definedName name="_xlnm.Print_Area" localSheetId="16">'1998'!$A$1:$O$70</definedName>
    <definedName name="_xlnm.Print_Area" localSheetId="15">'1999'!$A$1:$O$67</definedName>
    <definedName name="_xlnm.Print_Area" localSheetId="14">'2000'!$A$1:$O$67</definedName>
    <definedName name="_xlnm.Print_Area" localSheetId="13">'2001'!$A$1:$O$67</definedName>
    <definedName name="_xlnm.Print_Area" localSheetId="12">'2002'!$A$1:$O$66</definedName>
    <definedName name="_xlnm.Print_Area" localSheetId="11">'2003'!$A$1:$O$66</definedName>
    <definedName name="_xlnm.Print_Area" localSheetId="10">'2004'!$A$1:$O$66</definedName>
    <definedName name="_xlnm.Print_Area" localSheetId="9">'2005'!$A$1:$O$66</definedName>
    <definedName name="_xlnm.Print_Area" localSheetId="8">'2006'!$A$1:$O$66</definedName>
    <definedName name="_xlnm.Print_Area" localSheetId="7">'2007'!$A$1:$O$66</definedName>
    <definedName name="_xlnm.Print_Area" localSheetId="6">'2008'!$A$1:$O$66</definedName>
    <definedName name="_xlnm.Print_Area" localSheetId="5">'2009'!$A$1:$O$63</definedName>
    <definedName name="_xlnm.Print_Area" localSheetId="4">'2010'!$A$1:$O$63</definedName>
    <definedName name="_xlnm.Print_Area" localSheetId="3">'2011'!$A$1:$O$59</definedName>
    <definedName name="_xlnm.Print_Area" localSheetId="2">'2012'!$A$1:$O$61</definedName>
    <definedName name="_xlnm.Print_Area" localSheetId="1">'2013'!$A$1:$O$61</definedName>
    <definedName name="_xlnm.Print_Area" localSheetId="0">'2015'!$A$1:$O$61</definedName>
  </definedNames>
  <calcPr calcId="162913"/>
</workbook>
</file>

<file path=xl/calcChain.xml><?xml version="1.0" encoding="utf-8"?>
<calcChain xmlns="http://schemas.openxmlformats.org/spreadsheetml/2006/main">
  <c r="O62" i="18" l="1"/>
  <c r="N62" i="18"/>
  <c r="L62" i="18"/>
  <c r="K62" i="18"/>
  <c r="F62" i="18"/>
  <c r="E62" i="18"/>
  <c r="C62" i="18"/>
  <c r="B62" i="18"/>
  <c r="O58" i="18"/>
  <c r="N58" i="18"/>
  <c r="L58" i="18"/>
  <c r="K58" i="18"/>
  <c r="F58" i="18"/>
  <c r="E58" i="18"/>
  <c r="C58" i="18"/>
  <c r="B58" i="18"/>
  <c r="O54" i="18"/>
  <c r="N54" i="18"/>
  <c r="L54" i="18"/>
  <c r="K54" i="18"/>
  <c r="I54" i="18"/>
  <c r="H54" i="18"/>
  <c r="F54" i="18"/>
  <c r="E54" i="18"/>
  <c r="C54" i="18"/>
  <c r="B54" i="18"/>
  <c r="O50" i="18"/>
  <c r="N50" i="18"/>
  <c r="L50" i="18"/>
  <c r="K50" i="18"/>
  <c r="I50" i="18"/>
  <c r="H50" i="18"/>
  <c r="F50" i="18"/>
  <c r="E50" i="18"/>
  <c r="C50" i="18"/>
  <c r="B50" i="18"/>
  <c r="O46" i="18"/>
  <c r="N46" i="18"/>
  <c r="L46" i="18"/>
  <c r="K46" i="18"/>
  <c r="I46" i="18"/>
  <c r="H46" i="18"/>
  <c r="F46" i="18"/>
  <c r="E46" i="18"/>
  <c r="C46" i="18"/>
  <c r="B46" i="18"/>
  <c r="O25" i="18"/>
  <c r="N25" i="18"/>
  <c r="L25" i="18"/>
  <c r="K25" i="18"/>
  <c r="I25" i="18"/>
  <c r="H25" i="18"/>
  <c r="F25" i="18"/>
  <c r="E25" i="18"/>
  <c r="C25" i="18"/>
  <c r="B25" i="18"/>
  <c r="O20" i="18"/>
  <c r="N20" i="18"/>
  <c r="L20" i="18"/>
  <c r="L10" i="18" s="1"/>
  <c r="L8" i="18" s="1"/>
  <c r="K20" i="18"/>
  <c r="K10" i="18" s="1"/>
  <c r="K8" i="18" s="1"/>
  <c r="I20" i="18"/>
  <c r="H20" i="18"/>
  <c r="F20" i="18"/>
  <c r="F10" i="18" s="1"/>
  <c r="F8" i="18" s="1"/>
  <c r="E20" i="18"/>
  <c r="E10" i="18" s="1"/>
  <c r="E8" i="18" s="1"/>
  <c r="C20" i="18"/>
  <c r="B20" i="18"/>
  <c r="O11" i="18"/>
  <c r="O10" i="18" s="1"/>
  <c r="O8" i="18" s="1"/>
  <c r="N11" i="18"/>
  <c r="N10" i="18" s="1"/>
  <c r="N8" i="18" s="1"/>
  <c r="L11" i="18"/>
  <c r="K11" i="18"/>
  <c r="I11" i="18"/>
  <c r="I10" i="18" s="1"/>
  <c r="I8" i="18" s="1"/>
  <c r="H11" i="18"/>
  <c r="H10" i="18" s="1"/>
  <c r="H8" i="18" s="1"/>
  <c r="F11" i="18"/>
  <c r="E11" i="18"/>
  <c r="C11" i="18"/>
  <c r="C10" i="18" s="1"/>
  <c r="C8" i="18" s="1"/>
  <c r="B11" i="18"/>
  <c r="B10" i="18" s="1"/>
  <c r="B8" i="18" s="1"/>
  <c r="O58" i="17"/>
  <c r="N58" i="17"/>
  <c r="L58" i="17"/>
  <c r="K58" i="17"/>
  <c r="F58" i="17"/>
  <c r="E58" i="17"/>
  <c r="C58" i="17"/>
  <c r="B58" i="17"/>
  <c r="O54" i="17"/>
  <c r="N54" i="17"/>
  <c r="L54" i="17"/>
  <c r="K54" i="17"/>
  <c r="I54" i="17"/>
  <c r="H54" i="17"/>
  <c r="F54" i="17"/>
  <c r="E54" i="17"/>
  <c r="C54" i="17"/>
  <c r="B54" i="17"/>
  <c r="O50" i="17"/>
  <c r="N50" i="17"/>
  <c r="L50" i="17"/>
  <c r="K50" i="17"/>
  <c r="I50" i="17"/>
  <c r="H50" i="17"/>
  <c r="F50" i="17"/>
  <c r="E50" i="17"/>
  <c r="C50" i="17"/>
  <c r="B50" i="17"/>
  <c r="B45" i="17" s="1"/>
  <c r="O46" i="17"/>
  <c r="N46" i="17"/>
  <c r="L46" i="17"/>
  <c r="K46" i="17"/>
  <c r="K45" i="17" s="1"/>
  <c r="I46" i="17"/>
  <c r="H46" i="17"/>
  <c r="F46" i="17"/>
  <c r="E46" i="17"/>
  <c r="E45" i="17" s="1"/>
  <c r="C46" i="17"/>
  <c r="B46" i="17"/>
  <c r="O45" i="17"/>
  <c r="N45" i="17"/>
  <c r="L45" i="17"/>
  <c r="I45" i="17"/>
  <c r="F45" i="17"/>
  <c r="C45" i="17"/>
  <c r="O43" i="17"/>
  <c r="N43" i="17"/>
  <c r="L43" i="17"/>
  <c r="K43" i="17"/>
  <c r="K41" i="17" s="1"/>
  <c r="I43" i="17"/>
  <c r="H43" i="17"/>
  <c r="H41" i="17" s="1"/>
  <c r="F43" i="17"/>
  <c r="E43" i="17"/>
  <c r="C43" i="17"/>
  <c r="B43" i="17"/>
  <c r="O42" i="17"/>
  <c r="N42" i="17"/>
  <c r="F42" i="17"/>
  <c r="E42" i="17"/>
  <c r="C42" i="17"/>
  <c r="B42" i="17"/>
  <c r="O41" i="17"/>
  <c r="L41" i="17"/>
  <c r="I41" i="17"/>
  <c r="F41" i="17"/>
  <c r="C41" i="17"/>
  <c r="O20" i="17"/>
  <c r="N20" i="17"/>
  <c r="L20" i="17"/>
  <c r="K20" i="17"/>
  <c r="I20" i="17"/>
  <c r="H20" i="17"/>
  <c r="F20" i="17"/>
  <c r="E20" i="17"/>
  <c r="C20" i="17"/>
  <c r="B20" i="17"/>
  <c r="O11" i="17"/>
  <c r="O10" i="17" s="1"/>
  <c r="O8" i="17" s="1"/>
  <c r="N11" i="17"/>
  <c r="L11" i="17"/>
  <c r="K11" i="17"/>
  <c r="K10" i="17" s="1"/>
  <c r="K8" i="17" s="1"/>
  <c r="I11" i="17"/>
  <c r="I10" i="17" s="1"/>
  <c r="I8" i="17" s="1"/>
  <c r="H11" i="17"/>
  <c r="F11" i="17"/>
  <c r="F10" i="17" s="1"/>
  <c r="F8" i="17" s="1"/>
  <c r="E11" i="17"/>
  <c r="E10" i="17" s="1"/>
  <c r="E8" i="17" s="1"/>
  <c r="C11" i="17"/>
  <c r="C10" i="17" s="1"/>
  <c r="C8" i="17" s="1"/>
  <c r="B11" i="17"/>
  <c r="B10" i="17" s="1"/>
  <c r="B8" i="17" s="1"/>
  <c r="N10" i="17"/>
  <c r="N8" i="17" s="1"/>
  <c r="L10" i="17"/>
  <c r="L8" i="17" s="1"/>
  <c r="O58" i="16"/>
  <c r="N58" i="16"/>
  <c r="L58" i="16"/>
  <c r="K58" i="16"/>
  <c r="F58" i="16"/>
  <c r="E58" i="16"/>
  <c r="C58" i="16"/>
  <c r="B58" i="16"/>
  <c r="O54" i="16"/>
  <c r="N54" i="16"/>
  <c r="L54" i="16"/>
  <c r="K54" i="16"/>
  <c r="I54" i="16"/>
  <c r="H54" i="16"/>
  <c r="F54" i="16"/>
  <c r="E54" i="16"/>
  <c r="C54" i="16"/>
  <c r="B54" i="16"/>
  <c r="O50" i="16"/>
  <c r="N50" i="16"/>
  <c r="L50" i="16"/>
  <c r="K50" i="16"/>
  <c r="I50" i="16"/>
  <c r="I45" i="16" s="1"/>
  <c r="H50" i="16"/>
  <c r="H45" i="16" s="1"/>
  <c r="F50" i="16"/>
  <c r="E50" i="16"/>
  <c r="C50" i="16"/>
  <c r="B50" i="16"/>
  <c r="B45" i="16" s="1"/>
  <c r="O46" i="16"/>
  <c r="N46" i="16"/>
  <c r="L46" i="16"/>
  <c r="L45" i="16" s="1"/>
  <c r="K46" i="16"/>
  <c r="K45" i="16" s="1"/>
  <c r="I46" i="16"/>
  <c r="H46" i="16"/>
  <c r="F46" i="16"/>
  <c r="E46" i="16"/>
  <c r="E45" i="16" s="1"/>
  <c r="C46" i="16"/>
  <c r="B46" i="16"/>
  <c r="O45" i="16"/>
  <c r="N45" i="16"/>
  <c r="F45" i="16"/>
  <c r="C45" i="16"/>
  <c r="O43" i="16"/>
  <c r="N43" i="16"/>
  <c r="L43" i="16"/>
  <c r="K43" i="16"/>
  <c r="K41" i="16" s="1"/>
  <c r="I43" i="16"/>
  <c r="H43" i="16"/>
  <c r="H41" i="16" s="1"/>
  <c r="F43" i="16"/>
  <c r="E43" i="16"/>
  <c r="C43" i="16"/>
  <c r="B43" i="16"/>
  <c r="O42" i="16"/>
  <c r="N42" i="16"/>
  <c r="F42" i="16"/>
  <c r="E42" i="16"/>
  <c r="C42" i="16"/>
  <c r="B42" i="16"/>
  <c r="O41" i="16"/>
  <c r="L41" i="16"/>
  <c r="I41" i="16"/>
  <c r="F41" i="16"/>
  <c r="C41" i="16"/>
  <c r="O25" i="16"/>
  <c r="N25" i="16"/>
  <c r="L25" i="16"/>
  <c r="K25" i="16"/>
  <c r="I25" i="16"/>
  <c r="H25" i="16"/>
  <c r="F25" i="16"/>
  <c r="E25" i="16"/>
  <c r="O20" i="16"/>
  <c r="N20" i="16"/>
  <c r="N10" i="16" s="1"/>
  <c r="N8" i="16" s="1"/>
  <c r="L20" i="16"/>
  <c r="L10" i="16" s="1"/>
  <c r="L8" i="16" s="1"/>
  <c r="K20" i="16"/>
  <c r="I20" i="16"/>
  <c r="H20" i="16"/>
  <c r="F20" i="16"/>
  <c r="E20" i="16"/>
  <c r="C20" i="16"/>
  <c r="B20" i="16"/>
  <c r="B10" i="16" s="1"/>
  <c r="B8" i="16" s="1"/>
  <c r="O11" i="16"/>
  <c r="O10" i="16" s="1"/>
  <c r="O8" i="16" s="1"/>
  <c r="L11" i="16"/>
  <c r="K11" i="16"/>
  <c r="H11" i="16"/>
  <c r="H10" i="16" s="1"/>
  <c r="H8" i="16" s="1"/>
  <c r="F11" i="16"/>
  <c r="K10" i="16"/>
  <c r="I10" i="16"/>
  <c r="I8" i="16" s="1"/>
  <c r="F10" i="16"/>
  <c r="F8" i="16" s="1"/>
  <c r="E10" i="16"/>
  <c r="C10" i="16"/>
  <c r="K8" i="16"/>
  <c r="E8" i="16"/>
  <c r="C8" i="16"/>
  <c r="C60" i="15"/>
  <c r="B60" i="15"/>
  <c r="O58" i="15"/>
  <c r="N58" i="15"/>
  <c r="L58" i="15"/>
  <c r="K58" i="15"/>
  <c r="F58" i="15"/>
  <c r="E58" i="15"/>
  <c r="C58" i="15"/>
  <c r="B58" i="15"/>
  <c r="C56" i="15"/>
  <c r="C54" i="15" s="1"/>
  <c r="B56" i="15"/>
  <c r="B54" i="15" s="1"/>
  <c r="O54" i="15"/>
  <c r="N54" i="15"/>
  <c r="L54" i="15"/>
  <c r="K54" i="15"/>
  <c r="I54" i="15"/>
  <c r="H54" i="15"/>
  <c r="F54" i="15"/>
  <c r="E54" i="15"/>
  <c r="C52" i="15"/>
  <c r="C50" i="15" s="1"/>
  <c r="B52" i="15"/>
  <c r="B50" i="15" s="1"/>
  <c r="O50" i="15"/>
  <c r="N50" i="15"/>
  <c r="N45" i="15" s="1"/>
  <c r="L50" i="15"/>
  <c r="K50" i="15"/>
  <c r="I50" i="15"/>
  <c r="H50" i="15"/>
  <c r="F50" i="15"/>
  <c r="E50" i="15"/>
  <c r="C48" i="15"/>
  <c r="C46" i="15" s="1"/>
  <c r="C45" i="15" s="1"/>
  <c r="B48" i="15"/>
  <c r="B46" i="15" s="1"/>
  <c r="B45" i="15" s="1"/>
  <c r="O46" i="15"/>
  <c r="N46" i="15"/>
  <c r="L46" i="15"/>
  <c r="L45" i="15" s="1"/>
  <c r="K46" i="15"/>
  <c r="K45" i="15" s="1"/>
  <c r="I46" i="15"/>
  <c r="H46" i="15"/>
  <c r="F46" i="15"/>
  <c r="F45" i="15" s="1"/>
  <c r="E46" i="15"/>
  <c r="E45" i="15" s="1"/>
  <c r="O45" i="15"/>
  <c r="I45" i="15"/>
  <c r="H45" i="15"/>
  <c r="O43" i="15"/>
  <c r="N43" i="15"/>
  <c r="L43" i="15"/>
  <c r="K43" i="15"/>
  <c r="I43" i="15"/>
  <c r="H43" i="15"/>
  <c r="F43" i="15"/>
  <c r="E43" i="15"/>
  <c r="O42" i="15"/>
  <c r="O41" i="15" s="1"/>
  <c r="N42" i="15"/>
  <c r="N41" i="15" s="1"/>
  <c r="F42" i="15"/>
  <c r="E42" i="15"/>
  <c r="E41" i="15" s="1"/>
  <c r="C42" i="15"/>
  <c r="B42" i="15"/>
  <c r="L41" i="15"/>
  <c r="K41" i="15"/>
  <c r="I41" i="15"/>
  <c r="H41" i="15"/>
  <c r="F41" i="15"/>
  <c r="C37" i="15"/>
  <c r="B37" i="15"/>
  <c r="C33" i="15"/>
  <c r="B33" i="15"/>
  <c r="C32" i="15"/>
  <c r="B32" i="15"/>
  <c r="C31" i="15"/>
  <c r="B31" i="15"/>
  <c r="C30" i="15"/>
  <c r="B30" i="15"/>
  <c r="C29" i="15"/>
  <c r="B29" i="15"/>
  <c r="C28" i="15"/>
  <c r="B28" i="15"/>
  <c r="C27" i="15"/>
  <c r="B27" i="15"/>
  <c r="C26" i="15"/>
  <c r="C25" i="15" s="1"/>
  <c r="B26" i="15"/>
  <c r="O25" i="15"/>
  <c r="N25" i="15"/>
  <c r="L25" i="15"/>
  <c r="K25" i="15"/>
  <c r="I25" i="15"/>
  <c r="H25" i="15"/>
  <c r="F25" i="15"/>
  <c r="E25" i="15"/>
  <c r="C22" i="15"/>
  <c r="C20" i="15" s="1"/>
  <c r="B22" i="15"/>
  <c r="B20" i="15" s="1"/>
  <c r="O20" i="15"/>
  <c r="N20" i="15"/>
  <c r="L20" i="15"/>
  <c r="K20" i="15"/>
  <c r="K10" i="15" s="1"/>
  <c r="K8" i="15" s="1"/>
  <c r="I20" i="15"/>
  <c r="H20" i="15"/>
  <c r="F20" i="15"/>
  <c r="E20" i="15"/>
  <c r="B16" i="15"/>
  <c r="C15" i="15"/>
  <c r="B15" i="15"/>
  <c r="C14" i="15"/>
  <c r="B14" i="15"/>
  <c r="B11" i="15" s="1"/>
  <c r="C12" i="15"/>
  <c r="B12" i="15"/>
  <c r="O11" i="15"/>
  <c r="O10" i="15" s="1"/>
  <c r="O8" i="15" s="1"/>
  <c r="N11" i="15"/>
  <c r="N10" i="15" s="1"/>
  <c r="N8" i="15" s="1"/>
  <c r="L11" i="15"/>
  <c r="L10" i="15" s="1"/>
  <c r="L8" i="15" s="1"/>
  <c r="K11" i="15"/>
  <c r="H11" i="15"/>
  <c r="H10" i="15" s="1"/>
  <c r="H8" i="15" s="1"/>
  <c r="F11" i="15"/>
  <c r="F10" i="15" s="1"/>
  <c r="F8" i="15" s="1"/>
  <c r="E11" i="15"/>
  <c r="I10" i="15"/>
  <c r="I8" i="15" s="1"/>
  <c r="C60" i="14"/>
  <c r="B60" i="14"/>
  <c r="C59" i="14"/>
  <c r="B59" i="14"/>
  <c r="B58" i="14" s="1"/>
  <c r="O58" i="14"/>
  <c r="N58" i="14"/>
  <c r="L58" i="14"/>
  <c r="K58" i="14"/>
  <c r="F58" i="14"/>
  <c r="E58" i="14"/>
  <c r="C58" i="14"/>
  <c r="C56" i="14"/>
  <c r="B56" i="14"/>
  <c r="C55" i="14"/>
  <c r="C54" i="14" s="1"/>
  <c r="B55" i="14"/>
  <c r="B54" i="14" s="1"/>
  <c r="O54" i="14"/>
  <c r="N54" i="14"/>
  <c r="L54" i="14"/>
  <c r="K54" i="14"/>
  <c r="I54" i="14"/>
  <c r="H54" i="14"/>
  <c r="F54" i="14"/>
  <c r="E54" i="14"/>
  <c r="C52" i="14"/>
  <c r="B52" i="14"/>
  <c r="C51" i="14"/>
  <c r="C50" i="14" s="1"/>
  <c r="B51" i="14"/>
  <c r="B50" i="14" s="1"/>
  <c r="O50" i="14"/>
  <c r="N50" i="14"/>
  <c r="L50" i="14"/>
  <c r="K50" i="14"/>
  <c r="I50" i="14"/>
  <c r="H50" i="14"/>
  <c r="F50" i="14"/>
  <c r="E50" i="14"/>
  <c r="C48" i="14"/>
  <c r="B48" i="14"/>
  <c r="C47" i="14"/>
  <c r="B47" i="14"/>
  <c r="O46" i="14"/>
  <c r="N46" i="14"/>
  <c r="L46" i="14"/>
  <c r="K46" i="14"/>
  <c r="I46" i="14"/>
  <c r="I45" i="14" s="1"/>
  <c r="H46" i="14"/>
  <c r="H45" i="14" s="1"/>
  <c r="F46" i="14"/>
  <c r="E46" i="14"/>
  <c r="O45" i="14"/>
  <c r="N45" i="14"/>
  <c r="O43" i="14"/>
  <c r="N43" i="14"/>
  <c r="L43" i="14"/>
  <c r="K43" i="14"/>
  <c r="I43" i="14"/>
  <c r="H43" i="14"/>
  <c r="F43" i="14"/>
  <c r="E43" i="14"/>
  <c r="O42" i="14"/>
  <c r="O41" i="14" s="1"/>
  <c r="N42" i="14"/>
  <c r="N41" i="14" s="1"/>
  <c r="F42" i="14"/>
  <c r="E42" i="14"/>
  <c r="C42" i="14"/>
  <c r="B42" i="14"/>
  <c r="L41" i="14"/>
  <c r="K41" i="14"/>
  <c r="I41" i="14"/>
  <c r="H41" i="14"/>
  <c r="F41" i="14"/>
  <c r="E41" i="14"/>
  <c r="C37" i="14"/>
  <c r="B37" i="14"/>
  <c r="C35" i="14"/>
  <c r="B35" i="14"/>
  <c r="C34" i="14"/>
  <c r="B34" i="14"/>
  <c r="C33" i="14"/>
  <c r="B33" i="14"/>
  <c r="C32" i="14"/>
  <c r="B32" i="14"/>
  <c r="C31" i="14"/>
  <c r="B31" i="14"/>
  <c r="C30" i="14"/>
  <c r="B30" i="14"/>
  <c r="C29" i="14"/>
  <c r="B29" i="14"/>
  <c r="C28" i="14"/>
  <c r="B28" i="14"/>
  <c r="C27" i="14"/>
  <c r="B27" i="14"/>
  <c r="C26" i="14"/>
  <c r="C25" i="14" s="1"/>
  <c r="B26" i="14"/>
  <c r="B25" i="14" s="1"/>
  <c r="O25" i="14"/>
  <c r="N25" i="14"/>
  <c r="L25" i="14"/>
  <c r="K25" i="14"/>
  <c r="I25" i="14"/>
  <c r="H25" i="14"/>
  <c r="F25" i="14"/>
  <c r="E25" i="14"/>
  <c r="C23" i="14"/>
  <c r="B23" i="14"/>
  <c r="C22" i="14"/>
  <c r="C20" i="14" s="1"/>
  <c r="B22" i="14"/>
  <c r="C21" i="14"/>
  <c r="B21" i="14"/>
  <c r="O20" i="14"/>
  <c r="N20" i="14"/>
  <c r="N10" i="14" s="1"/>
  <c r="N8" i="14" s="1"/>
  <c r="L20" i="14"/>
  <c r="K20" i="14"/>
  <c r="I20" i="14"/>
  <c r="F20" i="14"/>
  <c r="E20" i="14"/>
  <c r="C18" i="14"/>
  <c r="B18" i="14"/>
  <c r="C17" i="14"/>
  <c r="B17" i="14"/>
  <c r="C16" i="14"/>
  <c r="B16" i="14"/>
  <c r="C15" i="14"/>
  <c r="B15" i="14"/>
  <c r="C14" i="14"/>
  <c r="B14" i="14"/>
  <c r="C13" i="14"/>
  <c r="B13" i="14"/>
  <c r="C12" i="14"/>
  <c r="B12" i="14"/>
  <c r="B11" i="14" s="1"/>
  <c r="O11" i="14"/>
  <c r="N11" i="14"/>
  <c r="L11" i="14"/>
  <c r="K11" i="14"/>
  <c r="K10" i="14" s="1"/>
  <c r="I11" i="14"/>
  <c r="H11" i="14"/>
  <c r="F11" i="14"/>
  <c r="E11" i="14"/>
  <c r="E10" i="14" s="1"/>
  <c r="L10" i="14"/>
  <c r="L8" i="14" s="1"/>
  <c r="H10" i="14"/>
  <c r="H8" i="14" s="1"/>
  <c r="C60" i="13"/>
  <c r="B60" i="13"/>
  <c r="C59" i="13"/>
  <c r="B59" i="13"/>
  <c r="O58" i="13"/>
  <c r="N58" i="13"/>
  <c r="L58" i="13"/>
  <c r="K58" i="13"/>
  <c r="F58" i="13"/>
  <c r="E58" i="13"/>
  <c r="C58" i="13"/>
  <c r="B58" i="13"/>
  <c r="C56" i="13"/>
  <c r="B56" i="13"/>
  <c r="C55" i="13"/>
  <c r="C54" i="13" s="1"/>
  <c r="B55" i="13"/>
  <c r="B54" i="13" s="1"/>
  <c r="O54" i="13"/>
  <c r="N54" i="13"/>
  <c r="L54" i="13"/>
  <c r="K54" i="13"/>
  <c r="I54" i="13"/>
  <c r="H54" i="13"/>
  <c r="F54" i="13"/>
  <c r="E54" i="13"/>
  <c r="C52" i="13"/>
  <c r="B52" i="13"/>
  <c r="C51" i="13"/>
  <c r="C50" i="13" s="1"/>
  <c r="B51" i="13"/>
  <c r="B50" i="13" s="1"/>
  <c r="O50" i="13"/>
  <c r="N50" i="13"/>
  <c r="L50" i="13"/>
  <c r="K50" i="13"/>
  <c r="I50" i="13"/>
  <c r="H50" i="13"/>
  <c r="F50" i="13"/>
  <c r="E50" i="13"/>
  <c r="C48" i="13"/>
  <c r="B48" i="13"/>
  <c r="C47" i="13"/>
  <c r="C46" i="13" s="1"/>
  <c r="B47" i="13"/>
  <c r="O46" i="13"/>
  <c r="N46" i="13"/>
  <c r="N45" i="13" s="1"/>
  <c r="L46" i="13"/>
  <c r="L45" i="13" s="1"/>
  <c r="K46" i="13"/>
  <c r="I46" i="13"/>
  <c r="H46" i="13"/>
  <c r="H45" i="13" s="1"/>
  <c r="F46" i="13"/>
  <c r="F45" i="13" s="1"/>
  <c r="E46" i="13"/>
  <c r="O45" i="13"/>
  <c r="I45" i="13"/>
  <c r="O43" i="13"/>
  <c r="N43" i="13"/>
  <c r="L43" i="13"/>
  <c r="K43" i="13"/>
  <c r="I43" i="13"/>
  <c r="H43" i="13"/>
  <c r="F43" i="13"/>
  <c r="E43" i="13"/>
  <c r="O42" i="13"/>
  <c r="O41" i="13" s="1"/>
  <c r="N42" i="13"/>
  <c r="N41" i="13" s="1"/>
  <c r="F42" i="13"/>
  <c r="E42" i="13"/>
  <c r="C42" i="13"/>
  <c r="L41" i="13"/>
  <c r="K41" i="13"/>
  <c r="I41" i="13"/>
  <c r="H41" i="13"/>
  <c r="F41" i="13"/>
  <c r="E41" i="13"/>
  <c r="C37" i="13"/>
  <c r="B37" i="13"/>
  <c r="C35" i="13"/>
  <c r="B35" i="13"/>
  <c r="C34" i="13"/>
  <c r="B34" i="13"/>
  <c r="C33" i="13"/>
  <c r="B33" i="13"/>
  <c r="C32" i="13"/>
  <c r="B32" i="13"/>
  <c r="C31" i="13"/>
  <c r="B31" i="13"/>
  <c r="C30" i="13"/>
  <c r="B30" i="13"/>
  <c r="C29" i="13"/>
  <c r="B29" i="13"/>
  <c r="C28" i="13"/>
  <c r="B28" i="13"/>
  <c r="C27" i="13"/>
  <c r="B27" i="13"/>
  <c r="C26" i="13"/>
  <c r="B26" i="13"/>
  <c r="O25" i="13"/>
  <c r="N25" i="13"/>
  <c r="L25" i="13"/>
  <c r="K25" i="13"/>
  <c r="I25" i="13"/>
  <c r="H25" i="13"/>
  <c r="F25" i="13"/>
  <c r="E25" i="13"/>
  <c r="C23" i="13"/>
  <c r="C22" i="13"/>
  <c r="B22" i="13"/>
  <c r="B20" i="13" s="1"/>
  <c r="C21" i="13"/>
  <c r="B21" i="13"/>
  <c r="O20" i="13"/>
  <c r="N20" i="13"/>
  <c r="L20" i="13"/>
  <c r="K20" i="13"/>
  <c r="I20" i="13"/>
  <c r="F20" i="13"/>
  <c r="E20" i="13"/>
  <c r="C18" i="13"/>
  <c r="B18" i="13"/>
  <c r="C17" i="13"/>
  <c r="B17" i="13"/>
  <c r="C16" i="13"/>
  <c r="B16" i="13"/>
  <c r="C15" i="13"/>
  <c r="B15" i="13"/>
  <c r="C14" i="13"/>
  <c r="B14" i="13"/>
  <c r="C13" i="13"/>
  <c r="B13" i="13"/>
  <c r="C12" i="13"/>
  <c r="C11" i="13" s="1"/>
  <c r="B12" i="13"/>
  <c r="B11" i="13" s="1"/>
  <c r="O11" i="13"/>
  <c r="N11" i="13"/>
  <c r="L11" i="13"/>
  <c r="K11" i="13"/>
  <c r="K10" i="13" s="1"/>
  <c r="I11" i="13"/>
  <c r="H11" i="13"/>
  <c r="H10" i="13" s="1"/>
  <c r="H8" i="13" s="1"/>
  <c r="F11" i="13"/>
  <c r="E11" i="13"/>
  <c r="E10" i="13" s="1"/>
  <c r="E8" i="13" s="1"/>
  <c r="C60" i="12"/>
  <c r="B60" i="12"/>
  <c r="C59" i="12"/>
  <c r="B59" i="12"/>
  <c r="B58" i="12" s="1"/>
  <c r="O58" i="12"/>
  <c r="N58" i="12"/>
  <c r="L58" i="12"/>
  <c r="K58" i="12"/>
  <c r="F58" i="12"/>
  <c r="E58" i="12"/>
  <c r="C58" i="12"/>
  <c r="C56" i="12"/>
  <c r="C54" i="12" s="1"/>
  <c r="B56" i="12"/>
  <c r="C55" i="12"/>
  <c r="B55" i="12"/>
  <c r="B54" i="12" s="1"/>
  <c r="O54" i="12"/>
  <c r="N54" i="12"/>
  <c r="L54" i="12"/>
  <c r="K54" i="12"/>
  <c r="I54" i="12"/>
  <c r="H54" i="12"/>
  <c r="F54" i="12"/>
  <c r="E54" i="12"/>
  <c r="C52" i="12"/>
  <c r="B52" i="12"/>
  <c r="C51" i="12"/>
  <c r="C50" i="12" s="1"/>
  <c r="B51" i="12"/>
  <c r="B50" i="12" s="1"/>
  <c r="O50" i="12"/>
  <c r="N50" i="12"/>
  <c r="L50" i="12"/>
  <c r="K50" i="12"/>
  <c r="I50" i="12"/>
  <c r="H50" i="12"/>
  <c r="F50" i="12"/>
  <c r="E50" i="12"/>
  <c r="C48" i="12"/>
  <c r="B48" i="12"/>
  <c r="C47" i="12"/>
  <c r="C46" i="12" s="1"/>
  <c r="B47" i="12"/>
  <c r="O46" i="12"/>
  <c r="O45" i="12" s="1"/>
  <c r="N46" i="12"/>
  <c r="L46" i="12"/>
  <c r="K46" i="12"/>
  <c r="I46" i="12"/>
  <c r="I45" i="12" s="1"/>
  <c r="H46" i="12"/>
  <c r="H45" i="12" s="1"/>
  <c r="F46" i="12"/>
  <c r="E46" i="12"/>
  <c r="N45" i="12"/>
  <c r="O43" i="12"/>
  <c r="O41" i="12" s="1"/>
  <c r="N43" i="12"/>
  <c r="L43" i="12"/>
  <c r="K43" i="12"/>
  <c r="I43" i="12"/>
  <c r="I41" i="12" s="1"/>
  <c r="H43" i="12"/>
  <c r="F43" i="12"/>
  <c r="E43" i="12"/>
  <c r="C43" i="12"/>
  <c r="O42" i="12"/>
  <c r="N42" i="12"/>
  <c r="N41" i="12" s="1"/>
  <c r="F42" i="12"/>
  <c r="F41" i="12" s="1"/>
  <c r="E42" i="12"/>
  <c r="E41" i="12" s="1"/>
  <c r="L41" i="12"/>
  <c r="K41" i="12"/>
  <c r="H41" i="12"/>
  <c r="C37" i="12"/>
  <c r="B37" i="12"/>
  <c r="C35" i="12"/>
  <c r="B35" i="12"/>
  <c r="C34" i="12"/>
  <c r="B34" i="12"/>
  <c r="C33" i="12"/>
  <c r="B33" i="12"/>
  <c r="C32" i="12"/>
  <c r="B32" i="12"/>
  <c r="C31" i="12"/>
  <c r="B31" i="12"/>
  <c r="C30" i="12"/>
  <c r="B30" i="12"/>
  <c r="C29" i="12"/>
  <c r="B29" i="12"/>
  <c r="C28" i="12"/>
  <c r="B28" i="12"/>
  <c r="C27" i="12"/>
  <c r="B27" i="12"/>
  <c r="C26" i="12"/>
  <c r="B26" i="12"/>
  <c r="O25" i="12"/>
  <c r="N25" i="12"/>
  <c r="L25" i="12"/>
  <c r="K25" i="12"/>
  <c r="I25" i="12"/>
  <c r="H25" i="12"/>
  <c r="F25" i="12"/>
  <c r="E25" i="12"/>
  <c r="C25" i="12"/>
  <c r="C23" i="12"/>
  <c r="B23" i="12"/>
  <c r="C22" i="12"/>
  <c r="B22" i="12"/>
  <c r="B20" i="12" s="1"/>
  <c r="C21" i="12"/>
  <c r="B21" i="12"/>
  <c r="O20" i="12"/>
  <c r="N20" i="12"/>
  <c r="L20" i="12"/>
  <c r="K20" i="12"/>
  <c r="F20" i="12"/>
  <c r="E20" i="12"/>
  <c r="C18" i="12"/>
  <c r="B18" i="12"/>
  <c r="C17" i="12"/>
  <c r="B17" i="12"/>
  <c r="C16" i="12"/>
  <c r="B16" i="12"/>
  <c r="C15" i="12"/>
  <c r="B15" i="12"/>
  <c r="C14" i="12"/>
  <c r="B14" i="12"/>
  <c r="C13" i="12"/>
  <c r="B13" i="12"/>
  <c r="C12" i="12"/>
  <c r="C11" i="12" s="1"/>
  <c r="B12" i="12"/>
  <c r="B11" i="12" s="1"/>
  <c r="O11" i="12"/>
  <c r="N11" i="12"/>
  <c r="L11" i="12"/>
  <c r="L10" i="12" s="1"/>
  <c r="L8" i="12" s="1"/>
  <c r="K11" i="12"/>
  <c r="K10" i="12" s="1"/>
  <c r="K8" i="12" s="1"/>
  <c r="I11" i="12"/>
  <c r="H11" i="12"/>
  <c r="H10" i="12" s="1"/>
  <c r="F11" i="12"/>
  <c r="F10" i="12" s="1"/>
  <c r="F8" i="12" s="1"/>
  <c r="E11" i="12"/>
  <c r="E10" i="12" s="1"/>
  <c r="E8" i="12" s="1"/>
  <c r="O10" i="12"/>
  <c r="I10" i="12"/>
  <c r="C60" i="11"/>
  <c r="B60" i="11"/>
  <c r="C59" i="11"/>
  <c r="B59" i="11"/>
  <c r="O58" i="11"/>
  <c r="N58" i="11"/>
  <c r="L58" i="11"/>
  <c r="K58" i="11"/>
  <c r="F58" i="11"/>
  <c r="E58" i="11"/>
  <c r="C58" i="11"/>
  <c r="B58" i="11"/>
  <c r="C56" i="11"/>
  <c r="B56" i="11"/>
  <c r="C55" i="11"/>
  <c r="B55" i="11"/>
  <c r="B54" i="11" s="1"/>
  <c r="O54" i="11"/>
  <c r="N54" i="11"/>
  <c r="L54" i="11"/>
  <c r="K54" i="11"/>
  <c r="I54" i="11"/>
  <c r="H54" i="11"/>
  <c r="F54" i="11"/>
  <c r="E54" i="11"/>
  <c r="C54" i="11"/>
  <c r="C52" i="11"/>
  <c r="B52" i="11"/>
  <c r="C51" i="11"/>
  <c r="C42" i="11" s="1"/>
  <c r="C41" i="11" s="1"/>
  <c r="B51" i="11"/>
  <c r="O50" i="11"/>
  <c r="N50" i="11"/>
  <c r="L50" i="11"/>
  <c r="L45" i="11" s="1"/>
  <c r="K50" i="11"/>
  <c r="I50" i="11"/>
  <c r="H50" i="11"/>
  <c r="F50" i="11"/>
  <c r="F45" i="11" s="1"/>
  <c r="E50" i="11"/>
  <c r="B50" i="11"/>
  <c r="C48" i="11"/>
  <c r="B48" i="11"/>
  <c r="C47" i="11"/>
  <c r="B47" i="11"/>
  <c r="O46" i="11"/>
  <c r="O45" i="11" s="1"/>
  <c r="N46" i="11"/>
  <c r="L46" i="11"/>
  <c r="K46" i="11"/>
  <c r="K45" i="11" s="1"/>
  <c r="I46" i="11"/>
  <c r="H46" i="11"/>
  <c r="H45" i="11" s="1"/>
  <c r="F46" i="11"/>
  <c r="E46" i="11"/>
  <c r="E45" i="11" s="1"/>
  <c r="C46" i="11"/>
  <c r="N45" i="11"/>
  <c r="I45" i="11"/>
  <c r="O43" i="11"/>
  <c r="N43" i="11"/>
  <c r="L43" i="11"/>
  <c r="K43" i="11"/>
  <c r="I43" i="11"/>
  <c r="I41" i="11" s="1"/>
  <c r="H43" i="11"/>
  <c r="H41" i="11" s="1"/>
  <c r="F43" i="11"/>
  <c r="E43" i="11"/>
  <c r="C43" i="11"/>
  <c r="O42" i="11"/>
  <c r="N42" i="11"/>
  <c r="F42" i="11"/>
  <c r="E42" i="11"/>
  <c r="E41" i="11" s="1"/>
  <c r="L41" i="11"/>
  <c r="K41" i="11"/>
  <c r="F41" i="11"/>
  <c r="C37" i="11"/>
  <c r="B37" i="11"/>
  <c r="C35" i="11"/>
  <c r="B35" i="11"/>
  <c r="C34" i="11"/>
  <c r="B34" i="11"/>
  <c r="C33" i="11"/>
  <c r="B33" i="11"/>
  <c r="C32" i="11"/>
  <c r="B32" i="11"/>
  <c r="C31" i="11"/>
  <c r="B31" i="11"/>
  <c r="C30" i="11"/>
  <c r="B30" i="11"/>
  <c r="C29" i="11"/>
  <c r="B29" i="11"/>
  <c r="C28" i="11"/>
  <c r="B28" i="11"/>
  <c r="C27" i="11"/>
  <c r="B27" i="11"/>
  <c r="C26" i="11"/>
  <c r="C25" i="11" s="1"/>
  <c r="B26" i="11"/>
  <c r="B25" i="11" s="1"/>
  <c r="O25" i="11"/>
  <c r="N25" i="11"/>
  <c r="L25" i="11"/>
  <c r="K25" i="11"/>
  <c r="I25" i="11"/>
  <c r="H25" i="11"/>
  <c r="F25" i="11"/>
  <c r="E25" i="11"/>
  <c r="C23" i="11"/>
  <c r="B23" i="11"/>
  <c r="C22" i="11"/>
  <c r="C20" i="11" s="1"/>
  <c r="B22" i="11"/>
  <c r="C21" i="11"/>
  <c r="B21" i="11"/>
  <c r="B20" i="11" s="1"/>
  <c r="O20" i="11"/>
  <c r="N20" i="11"/>
  <c r="L20" i="11"/>
  <c r="K20" i="11"/>
  <c r="F20" i="11"/>
  <c r="E20" i="11"/>
  <c r="C18" i="11"/>
  <c r="B18" i="11"/>
  <c r="C17" i="11"/>
  <c r="B17" i="11"/>
  <c r="C16" i="11"/>
  <c r="B16" i="11"/>
  <c r="C15" i="11"/>
  <c r="B15" i="11"/>
  <c r="C14" i="11"/>
  <c r="B14" i="11"/>
  <c r="C13" i="11"/>
  <c r="B13" i="11"/>
  <c r="C12" i="11"/>
  <c r="B12" i="11"/>
  <c r="B11" i="11" s="1"/>
  <c r="O11" i="11"/>
  <c r="N11" i="11"/>
  <c r="N10" i="11" s="1"/>
  <c r="N8" i="11" s="1"/>
  <c r="L11" i="11"/>
  <c r="L10" i="11" s="1"/>
  <c r="L8" i="11" s="1"/>
  <c r="K11" i="11"/>
  <c r="I11" i="11"/>
  <c r="H11" i="11"/>
  <c r="H10" i="11" s="1"/>
  <c r="H8" i="11" s="1"/>
  <c r="F11" i="11"/>
  <c r="E11" i="11"/>
  <c r="E10" i="11" s="1"/>
  <c r="E8" i="11" s="1"/>
  <c r="I10" i="11"/>
  <c r="I8" i="11" s="1"/>
  <c r="C60" i="10"/>
  <c r="B60" i="10"/>
  <c r="C59" i="10"/>
  <c r="B59" i="10"/>
  <c r="O58" i="10"/>
  <c r="N58" i="10"/>
  <c r="L58" i="10"/>
  <c r="K58" i="10"/>
  <c r="F58" i="10"/>
  <c r="E58" i="10"/>
  <c r="C58" i="10"/>
  <c r="B58" i="10"/>
  <c r="C56" i="10"/>
  <c r="B56" i="10"/>
  <c r="C55" i="10"/>
  <c r="B55" i="10"/>
  <c r="B54" i="10" s="1"/>
  <c r="O54" i="10"/>
  <c r="N54" i="10"/>
  <c r="L54" i="10"/>
  <c r="K54" i="10"/>
  <c r="I54" i="10"/>
  <c r="H54" i="10"/>
  <c r="F54" i="10"/>
  <c r="E54" i="10"/>
  <c r="C52" i="10"/>
  <c r="B52" i="10"/>
  <c r="C51" i="10"/>
  <c r="B51" i="10"/>
  <c r="B42" i="10" s="1"/>
  <c r="O50" i="10"/>
  <c r="N50" i="10"/>
  <c r="L50" i="10"/>
  <c r="K50" i="10"/>
  <c r="I50" i="10"/>
  <c r="H50" i="10"/>
  <c r="F50" i="10"/>
  <c r="E50" i="10"/>
  <c r="C50" i="10"/>
  <c r="C48" i="10"/>
  <c r="B48" i="10"/>
  <c r="C47" i="10"/>
  <c r="C46" i="10" s="1"/>
  <c r="C45" i="10" s="1"/>
  <c r="B47" i="10"/>
  <c r="O46" i="10"/>
  <c r="N46" i="10"/>
  <c r="L46" i="10"/>
  <c r="L45" i="10" s="1"/>
  <c r="K46" i="10"/>
  <c r="I46" i="10"/>
  <c r="H46" i="10"/>
  <c r="H45" i="10" s="1"/>
  <c r="F46" i="10"/>
  <c r="F45" i="10" s="1"/>
  <c r="E46" i="10"/>
  <c r="O45" i="10"/>
  <c r="N45" i="10"/>
  <c r="I45" i="10"/>
  <c r="O43" i="10"/>
  <c r="N43" i="10"/>
  <c r="L43" i="10"/>
  <c r="K43" i="10"/>
  <c r="K41" i="10" s="1"/>
  <c r="I43" i="10"/>
  <c r="H43" i="10"/>
  <c r="H41" i="10" s="1"/>
  <c r="F43" i="10"/>
  <c r="E43" i="10"/>
  <c r="E41" i="10" s="1"/>
  <c r="C43" i="10"/>
  <c r="O42" i="10"/>
  <c r="O41" i="10" s="1"/>
  <c r="N42" i="10"/>
  <c r="F42" i="10"/>
  <c r="F41" i="10" s="1"/>
  <c r="E42" i="10"/>
  <c r="L41" i="10"/>
  <c r="I41" i="10"/>
  <c r="C37" i="10"/>
  <c r="B37" i="10"/>
  <c r="C35" i="10"/>
  <c r="B35" i="10"/>
  <c r="C34" i="10"/>
  <c r="B34" i="10"/>
  <c r="C33" i="10"/>
  <c r="B33" i="10"/>
  <c r="C32" i="10"/>
  <c r="B32" i="10"/>
  <c r="C31" i="10"/>
  <c r="B31" i="10"/>
  <c r="C30" i="10"/>
  <c r="B30" i="10"/>
  <c r="C29" i="10"/>
  <c r="B29" i="10"/>
  <c r="C28" i="10"/>
  <c r="B28" i="10"/>
  <c r="C27" i="10"/>
  <c r="B27" i="10"/>
  <c r="C26" i="10"/>
  <c r="B26" i="10"/>
  <c r="O25" i="10"/>
  <c r="N25" i="10"/>
  <c r="L25" i="10"/>
  <c r="K25" i="10"/>
  <c r="I25" i="10"/>
  <c r="H25" i="10"/>
  <c r="F25" i="10"/>
  <c r="E25" i="10"/>
  <c r="C23" i="10"/>
  <c r="B23" i="10"/>
  <c r="C22" i="10"/>
  <c r="B22" i="10"/>
  <c r="C21" i="10"/>
  <c r="B21" i="10"/>
  <c r="B20" i="10" s="1"/>
  <c r="O20" i="10"/>
  <c r="N20" i="10"/>
  <c r="L20" i="10"/>
  <c r="K20" i="10"/>
  <c r="I20" i="10"/>
  <c r="H20" i="10"/>
  <c r="F20" i="10"/>
  <c r="E20" i="10"/>
  <c r="C18" i="10"/>
  <c r="B18" i="10"/>
  <c r="C17" i="10"/>
  <c r="B17" i="10"/>
  <c r="C16" i="10"/>
  <c r="B16" i="10"/>
  <c r="C15" i="10"/>
  <c r="B15" i="10"/>
  <c r="C14" i="10"/>
  <c r="B14" i="10"/>
  <c r="C13" i="10"/>
  <c r="B13" i="10"/>
  <c r="C12" i="10"/>
  <c r="B12" i="10"/>
  <c r="O11" i="10"/>
  <c r="N11" i="10"/>
  <c r="L11" i="10"/>
  <c r="K11" i="10"/>
  <c r="K10" i="10" s="1"/>
  <c r="K8" i="10" s="1"/>
  <c r="I11" i="10"/>
  <c r="I10" i="10" s="1"/>
  <c r="I8" i="10" s="1"/>
  <c r="H11" i="10"/>
  <c r="F11" i="10"/>
  <c r="E11" i="10"/>
  <c r="E10" i="10" s="1"/>
  <c r="E8" i="10" s="1"/>
  <c r="N10" i="10"/>
  <c r="N8" i="10" s="1"/>
  <c r="H10" i="10"/>
  <c r="H8" i="10" s="1"/>
  <c r="C60" i="9"/>
  <c r="B60" i="9"/>
  <c r="C59" i="9"/>
  <c r="B59" i="9"/>
  <c r="O58" i="9"/>
  <c r="N58" i="9"/>
  <c r="L58" i="9"/>
  <c r="K58" i="9"/>
  <c r="F58" i="9"/>
  <c r="E58" i="9"/>
  <c r="C58" i="9"/>
  <c r="B58" i="9"/>
  <c r="C56" i="9"/>
  <c r="B56" i="9"/>
  <c r="C55" i="9"/>
  <c r="C54" i="9" s="1"/>
  <c r="B55" i="9"/>
  <c r="B54" i="9" s="1"/>
  <c r="O54" i="9"/>
  <c r="N54" i="9"/>
  <c r="L54" i="9"/>
  <c r="K54" i="9"/>
  <c r="I54" i="9"/>
  <c r="H54" i="9"/>
  <c r="F54" i="9"/>
  <c r="E54" i="9"/>
  <c r="C52" i="9"/>
  <c r="B52" i="9"/>
  <c r="C51" i="9"/>
  <c r="C50" i="9" s="1"/>
  <c r="B51" i="9"/>
  <c r="B50" i="9" s="1"/>
  <c r="O50" i="9"/>
  <c r="N50" i="9"/>
  <c r="L50" i="9"/>
  <c r="K50" i="9"/>
  <c r="I50" i="9"/>
  <c r="H50" i="9"/>
  <c r="F50" i="9"/>
  <c r="E50" i="9"/>
  <c r="C48" i="9"/>
  <c r="B48" i="9"/>
  <c r="C47" i="9"/>
  <c r="C42" i="9" s="1"/>
  <c r="B47" i="9"/>
  <c r="O46" i="9"/>
  <c r="O45" i="9" s="1"/>
  <c r="N46" i="9"/>
  <c r="L46" i="9"/>
  <c r="K46" i="9"/>
  <c r="I46" i="9"/>
  <c r="I45" i="9" s="1"/>
  <c r="H46" i="9"/>
  <c r="F46" i="9"/>
  <c r="E46" i="9"/>
  <c r="O43" i="9"/>
  <c r="O41" i="9" s="1"/>
  <c r="N43" i="9"/>
  <c r="L43" i="9"/>
  <c r="K43" i="9"/>
  <c r="K41" i="9" s="1"/>
  <c r="I43" i="9"/>
  <c r="I41" i="9" s="1"/>
  <c r="H43" i="9"/>
  <c r="F43" i="9"/>
  <c r="E43" i="9"/>
  <c r="C43" i="9"/>
  <c r="O42" i="9"/>
  <c r="N42" i="9"/>
  <c r="N41" i="9" s="1"/>
  <c r="F42" i="9"/>
  <c r="E42" i="9"/>
  <c r="E41" i="9" s="1"/>
  <c r="L41" i="9"/>
  <c r="H41" i="9"/>
  <c r="F41" i="9"/>
  <c r="C37" i="9"/>
  <c r="B37" i="9"/>
  <c r="C35" i="9"/>
  <c r="B35" i="9"/>
  <c r="C34" i="9"/>
  <c r="B34" i="9"/>
  <c r="C33" i="9"/>
  <c r="B33" i="9"/>
  <c r="C32" i="9"/>
  <c r="B32" i="9"/>
  <c r="C31" i="9"/>
  <c r="B31" i="9"/>
  <c r="C30" i="9"/>
  <c r="B30" i="9"/>
  <c r="C29" i="9"/>
  <c r="B29" i="9"/>
  <c r="C28" i="9"/>
  <c r="B28" i="9"/>
  <c r="C27" i="9"/>
  <c r="B27" i="9"/>
  <c r="C26" i="9"/>
  <c r="C25" i="9" s="1"/>
  <c r="B26" i="9"/>
  <c r="B25" i="9" s="1"/>
  <c r="O25" i="9"/>
  <c r="N25" i="9"/>
  <c r="L25" i="9"/>
  <c r="K25" i="9"/>
  <c r="I25" i="9"/>
  <c r="H25" i="9"/>
  <c r="F25" i="9"/>
  <c r="F8" i="9" s="1"/>
  <c r="E25" i="9"/>
  <c r="C23" i="9"/>
  <c r="B23" i="9"/>
  <c r="C22" i="9"/>
  <c r="B22" i="9"/>
  <c r="C21" i="9"/>
  <c r="B21" i="9"/>
  <c r="B20" i="9" s="1"/>
  <c r="O20" i="9"/>
  <c r="N20" i="9"/>
  <c r="L20" i="9"/>
  <c r="K20" i="9"/>
  <c r="I20" i="9"/>
  <c r="H20" i="9"/>
  <c r="F20" i="9"/>
  <c r="E20" i="9"/>
  <c r="C20" i="9"/>
  <c r="C18" i="9"/>
  <c r="B18" i="9"/>
  <c r="C17" i="9"/>
  <c r="B17" i="9"/>
  <c r="C16" i="9"/>
  <c r="B16" i="9"/>
  <c r="C15" i="9"/>
  <c r="B15" i="9"/>
  <c r="C14" i="9"/>
  <c r="B14" i="9"/>
  <c r="C13" i="9"/>
  <c r="B13" i="9"/>
  <c r="C12" i="9"/>
  <c r="B12" i="9"/>
  <c r="O11" i="9"/>
  <c r="N11" i="9"/>
  <c r="N10" i="9" s="1"/>
  <c r="N8" i="9" s="1"/>
  <c r="L11" i="9"/>
  <c r="K11" i="9"/>
  <c r="I11" i="9"/>
  <c r="H11" i="9"/>
  <c r="H10" i="9" s="1"/>
  <c r="H8" i="9" s="1"/>
  <c r="F11" i="9"/>
  <c r="E11" i="9"/>
  <c r="C11" i="9"/>
  <c r="O10" i="9"/>
  <c r="O8" i="9" s="1"/>
  <c r="F10" i="9"/>
  <c r="C60" i="8"/>
  <c r="B60" i="8"/>
  <c r="C59" i="8"/>
  <c r="B59" i="8"/>
  <c r="O58" i="8"/>
  <c r="N58" i="8"/>
  <c r="L58" i="8"/>
  <c r="K58" i="8"/>
  <c r="F58" i="8"/>
  <c r="E58" i="8"/>
  <c r="C58" i="8"/>
  <c r="B58" i="8"/>
  <c r="C56" i="8"/>
  <c r="B56" i="8"/>
  <c r="C55" i="8"/>
  <c r="C54" i="8" s="1"/>
  <c r="B55" i="8"/>
  <c r="B54" i="8" s="1"/>
  <c r="O54" i="8"/>
  <c r="N54" i="8"/>
  <c r="L54" i="8"/>
  <c r="K54" i="8"/>
  <c r="I54" i="8"/>
  <c r="H54" i="8"/>
  <c r="F54" i="8"/>
  <c r="E54" i="8"/>
  <c r="C52" i="8"/>
  <c r="B52" i="8"/>
  <c r="C51" i="8"/>
  <c r="B51" i="8"/>
  <c r="B50" i="8" s="1"/>
  <c r="O50" i="8"/>
  <c r="N50" i="8"/>
  <c r="L50" i="8"/>
  <c r="K50" i="8"/>
  <c r="I50" i="8"/>
  <c r="H50" i="8"/>
  <c r="F50" i="8"/>
  <c r="E50" i="8"/>
  <c r="C50" i="8"/>
  <c r="C48" i="8"/>
  <c r="B48" i="8"/>
  <c r="C47" i="8"/>
  <c r="C46" i="8" s="1"/>
  <c r="C45" i="8" s="1"/>
  <c r="B47" i="8"/>
  <c r="O46" i="8"/>
  <c r="N46" i="8"/>
  <c r="L46" i="8"/>
  <c r="L45" i="8" s="1"/>
  <c r="K46" i="8"/>
  <c r="I46" i="8"/>
  <c r="H46" i="8"/>
  <c r="H45" i="8" s="1"/>
  <c r="F46" i="8"/>
  <c r="F45" i="8" s="1"/>
  <c r="E46" i="8"/>
  <c r="O45" i="8"/>
  <c r="N45" i="8"/>
  <c r="O43" i="8"/>
  <c r="N43" i="8"/>
  <c r="L43" i="8"/>
  <c r="K43" i="8"/>
  <c r="I43" i="8"/>
  <c r="I41" i="8" s="1"/>
  <c r="H43" i="8"/>
  <c r="F43" i="8"/>
  <c r="E43" i="8"/>
  <c r="O42" i="8"/>
  <c r="O41" i="8" s="1"/>
  <c r="N42" i="8"/>
  <c r="N41" i="8" s="1"/>
  <c r="F42" i="8"/>
  <c r="E42" i="8"/>
  <c r="C42" i="8"/>
  <c r="L41" i="8"/>
  <c r="K41" i="8"/>
  <c r="H41" i="8"/>
  <c r="F41" i="8"/>
  <c r="E41" i="8"/>
  <c r="C37" i="8"/>
  <c r="B37" i="8"/>
  <c r="C35" i="8"/>
  <c r="B35" i="8"/>
  <c r="C34" i="8"/>
  <c r="B34" i="8"/>
  <c r="C33" i="8"/>
  <c r="B33" i="8"/>
  <c r="C32" i="8"/>
  <c r="B32" i="8"/>
  <c r="C31" i="8"/>
  <c r="B31" i="8"/>
  <c r="C30" i="8"/>
  <c r="B30" i="8"/>
  <c r="C29" i="8"/>
  <c r="B29" i="8"/>
  <c r="C28" i="8"/>
  <c r="B28" i="8"/>
  <c r="C27" i="8"/>
  <c r="B27" i="8"/>
  <c r="C26" i="8"/>
  <c r="B26" i="8"/>
  <c r="B25" i="8" s="1"/>
  <c r="O25" i="8"/>
  <c r="N25" i="8"/>
  <c r="L25" i="8"/>
  <c r="K25" i="8"/>
  <c r="I25" i="8"/>
  <c r="H25" i="8"/>
  <c r="F25" i="8"/>
  <c r="E25" i="8"/>
  <c r="C23" i="8"/>
  <c r="B23" i="8"/>
  <c r="C22" i="8"/>
  <c r="B22" i="8"/>
  <c r="C21" i="8"/>
  <c r="C20" i="8" s="1"/>
  <c r="B21" i="8"/>
  <c r="O20" i="8"/>
  <c r="N20" i="8"/>
  <c r="N10" i="8" s="1"/>
  <c r="N8" i="8" s="1"/>
  <c r="L20" i="8"/>
  <c r="K20" i="8"/>
  <c r="I20" i="8"/>
  <c r="H20" i="8"/>
  <c r="H10" i="8" s="1"/>
  <c r="H8" i="8" s="1"/>
  <c r="F20" i="8"/>
  <c r="E20" i="8"/>
  <c r="C18" i="8"/>
  <c r="B18" i="8"/>
  <c r="C17" i="8"/>
  <c r="B17" i="8"/>
  <c r="C16" i="8"/>
  <c r="B16" i="8"/>
  <c r="C15" i="8"/>
  <c r="B15" i="8"/>
  <c r="C14" i="8"/>
  <c r="B14" i="8"/>
  <c r="C13" i="8"/>
  <c r="B13" i="8"/>
  <c r="C12" i="8"/>
  <c r="B12" i="8"/>
  <c r="B11" i="8" s="1"/>
  <c r="O11" i="8"/>
  <c r="N11" i="8"/>
  <c r="L11" i="8"/>
  <c r="K11" i="8"/>
  <c r="K10" i="8" s="1"/>
  <c r="K8" i="8" s="1"/>
  <c r="I11" i="8"/>
  <c r="I10" i="8" s="1"/>
  <c r="I8" i="8" s="1"/>
  <c r="H11" i="8"/>
  <c r="F11" i="8"/>
  <c r="E11" i="8"/>
  <c r="E10" i="8" s="1"/>
  <c r="E8" i="8" s="1"/>
  <c r="O10" i="8"/>
  <c r="O8" i="8" s="1"/>
  <c r="C57" i="7"/>
  <c r="B57" i="7"/>
  <c r="C56" i="7"/>
  <c r="B56" i="7"/>
  <c r="B55" i="7" s="1"/>
  <c r="O55" i="7"/>
  <c r="N55" i="7"/>
  <c r="L55" i="7"/>
  <c r="K55" i="7"/>
  <c r="I55" i="7"/>
  <c r="H55" i="7"/>
  <c r="F55" i="7"/>
  <c r="E55" i="7"/>
  <c r="C53" i="7"/>
  <c r="B53" i="7"/>
  <c r="C52" i="7"/>
  <c r="B52" i="7"/>
  <c r="B51" i="7" s="1"/>
  <c r="O51" i="7"/>
  <c r="N51" i="7"/>
  <c r="L51" i="7"/>
  <c r="K51" i="7"/>
  <c r="I51" i="7"/>
  <c r="H51" i="7"/>
  <c r="F51" i="7"/>
  <c r="E51" i="7"/>
  <c r="C51" i="7"/>
  <c r="C49" i="7"/>
  <c r="B49" i="7"/>
  <c r="C48" i="7"/>
  <c r="B48" i="7"/>
  <c r="O47" i="7"/>
  <c r="N47" i="7"/>
  <c r="L47" i="7"/>
  <c r="K47" i="7"/>
  <c r="H47" i="7"/>
  <c r="F47" i="7"/>
  <c r="E47" i="7"/>
  <c r="C47" i="7"/>
  <c r="C45" i="7"/>
  <c r="B45" i="7"/>
  <c r="C44" i="7"/>
  <c r="C43" i="7" s="1"/>
  <c r="B44" i="7"/>
  <c r="B43" i="7" s="1"/>
  <c r="O43" i="7"/>
  <c r="N43" i="7"/>
  <c r="N42" i="7" s="1"/>
  <c r="L43" i="7"/>
  <c r="L42" i="7" s="1"/>
  <c r="K43" i="7"/>
  <c r="I43" i="7"/>
  <c r="H43" i="7"/>
  <c r="H42" i="7" s="1"/>
  <c r="F43" i="7"/>
  <c r="F42" i="7" s="1"/>
  <c r="E43" i="7"/>
  <c r="E42" i="7" s="1"/>
  <c r="O42" i="7"/>
  <c r="I42" i="7"/>
  <c r="O40" i="7"/>
  <c r="N40" i="7"/>
  <c r="L40" i="7"/>
  <c r="K40" i="7"/>
  <c r="I40" i="7"/>
  <c r="H40" i="7"/>
  <c r="F40" i="7"/>
  <c r="E40" i="7"/>
  <c r="O39" i="7"/>
  <c r="O38" i="7" s="1"/>
  <c r="N39" i="7"/>
  <c r="F39" i="7"/>
  <c r="E39" i="7"/>
  <c r="E38" i="7" s="1"/>
  <c r="C39" i="7"/>
  <c r="N38" i="7"/>
  <c r="L38" i="7"/>
  <c r="K38" i="7"/>
  <c r="I38" i="7"/>
  <c r="H38" i="7"/>
  <c r="F38" i="7"/>
  <c r="C34" i="7"/>
  <c r="B34" i="7"/>
  <c r="C32" i="7"/>
  <c r="B32" i="7"/>
  <c r="C31" i="7"/>
  <c r="B31" i="7"/>
  <c r="C30" i="7"/>
  <c r="B30" i="7"/>
  <c r="C29" i="7"/>
  <c r="B29" i="7"/>
  <c r="C28" i="7"/>
  <c r="B28" i="7"/>
  <c r="C27" i="7"/>
  <c r="B27" i="7"/>
  <c r="C26" i="7"/>
  <c r="B26" i="7"/>
  <c r="O25" i="7"/>
  <c r="N25" i="7"/>
  <c r="L25" i="7"/>
  <c r="K25" i="7"/>
  <c r="I25" i="7"/>
  <c r="H25" i="7"/>
  <c r="F25" i="7"/>
  <c r="E25" i="7"/>
  <c r="C23" i="7"/>
  <c r="B23" i="7"/>
  <c r="C22" i="7"/>
  <c r="B22" i="7"/>
  <c r="C21" i="7"/>
  <c r="B21" i="7"/>
  <c r="O20" i="7"/>
  <c r="N20" i="7"/>
  <c r="L20" i="7"/>
  <c r="L10" i="7" s="1"/>
  <c r="L8" i="7" s="1"/>
  <c r="K20" i="7"/>
  <c r="K10" i="7" s="1"/>
  <c r="K8" i="7" s="1"/>
  <c r="H20" i="7"/>
  <c r="F20" i="7"/>
  <c r="E20" i="7"/>
  <c r="B20" i="7"/>
  <c r="C18" i="7"/>
  <c r="B18" i="7"/>
  <c r="C17" i="7"/>
  <c r="B17" i="7"/>
  <c r="C16" i="7"/>
  <c r="B16" i="7"/>
  <c r="C15" i="7"/>
  <c r="B15" i="7"/>
  <c r="C14" i="7"/>
  <c r="B14" i="7"/>
  <c r="C13" i="7"/>
  <c r="B13" i="7"/>
  <c r="C12" i="7"/>
  <c r="B12" i="7"/>
  <c r="O11" i="7"/>
  <c r="O10" i="7" s="1"/>
  <c r="O8" i="7" s="1"/>
  <c r="N11" i="7"/>
  <c r="N10" i="7" s="1"/>
  <c r="N8" i="7" s="1"/>
  <c r="L11" i="7"/>
  <c r="K11" i="7"/>
  <c r="I11" i="7"/>
  <c r="I10" i="7" s="1"/>
  <c r="I8" i="7" s="1"/>
  <c r="H11" i="7"/>
  <c r="H10" i="7" s="1"/>
  <c r="H8" i="7" s="1"/>
  <c r="F11" i="7"/>
  <c r="E11" i="7"/>
  <c r="C11" i="7"/>
  <c r="B11" i="7"/>
  <c r="B10" i="7" s="1"/>
  <c r="F10" i="7"/>
  <c r="F8" i="7" s="1"/>
  <c r="E10" i="7"/>
  <c r="E8" i="7" s="1"/>
  <c r="C57" i="6"/>
  <c r="B57" i="6"/>
  <c r="C56" i="6"/>
  <c r="C55" i="6" s="1"/>
  <c r="B56" i="6"/>
  <c r="B55" i="6" s="1"/>
  <c r="O55" i="6"/>
  <c r="N55" i="6"/>
  <c r="L55" i="6"/>
  <c r="K55" i="6"/>
  <c r="I55" i="6"/>
  <c r="H55" i="6"/>
  <c r="F55" i="6"/>
  <c r="E55" i="6"/>
  <c r="C53" i="6"/>
  <c r="B53" i="6"/>
  <c r="C52" i="6"/>
  <c r="C51" i="6" s="1"/>
  <c r="B52" i="6"/>
  <c r="B51" i="6" s="1"/>
  <c r="O51" i="6"/>
  <c r="N51" i="6"/>
  <c r="L51" i="6"/>
  <c r="K51" i="6"/>
  <c r="I51" i="6"/>
  <c r="H51" i="6"/>
  <c r="F51" i="6"/>
  <c r="E51" i="6"/>
  <c r="C49" i="6"/>
  <c r="B49" i="6"/>
  <c r="C48" i="6"/>
  <c r="B48" i="6"/>
  <c r="O47" i="6"/>
  <c r="N47" i="6"/>
  <c r="L47" i="6"/>
  <c r="K47" i="6"/>
  <c r="H47" i="6"/>
  <c r="F47" i="6"/>
  <c r="E47" i="6"/>
  <c r="C45" i="6"/>
  <c r="C40" i="6" s="1"/>
  <c r="B45" i="6"/>
  <c r="B43" i="6" s="1"/>
  <c r="C44" i="6"/>
  <c r="B44" i="6"/>
  <c r="O43" i="6"/>
  <c r="N43" i="6"/>
  <c r="N42" i="6" s="1"/>
  <c r="L43" i="6"/>
  <c r="L42" i="6" s="1"/>
  <c r="K43" i="6"/>
  <c r="I43" i="6"/>
  <c r="I42" i="6" s="1"/>
  <c r="H43" i="6"/>
  <c r="H42" i="6" s="1"/>
  <c r="F43" i="6"/>
  <c r="E43" i="6"/>
  <c r="O42" i="6"/>
  <c r="E42" i="6"/>
  <c r="O40" i="6"/>
  <c r="N40" i="6"/>
  <c r="L40" i="6"/>
  <c r="L38" i="6" s="1"/>
  <c r="K40" i="6"/>
  <c r="K38" i="6" s="1"/>
  <c r="I40" i="6"/>
  <c r="H40" i="6"/>
  <c r="F40" i="6"/>
  <c r="E40" i="6"/>
  <c r="O39" i="6"/>
  <c r="O38" i="6" s="1"/>
  <c r="N39" i="6"/>
  <c r="F39" i="6"/>
  <c r="F38" i="6" s="1"/>
  <c r="E39" i="6"/>
  <c r="N38" i="6"/>
  <c r="I38" i="6"/>
  <c r="H38" i="6"/>
  <c r="C34" i="6"/>
  <c r="B34" i="6"/>
  <c r="C32" i="6"/>
  <c r="B32" i="6"/>
  <c r="C31" i="6"/>
  <c r="B31" i="6"/>
  <c r="C30" i="6"/>
  <c r="B30" i="6"/>
  <c r="C29" i="6"/>
  <c r="B29" i="6"/>
  <c r="C28" i="6"/>
  <c r="B28" i="6"/>
  <c r="C27" i="6"/>
  <c r="B27" i="6"/>
  <c r="B25" i="6" s="1"/>
  <c r="C26" i="6"/>
  <c r="C25" i="6" s="1"/>
  <c r="B26" i="6"/>
  <c r="O25" i="6"/>
  <c r="N25" i="6"/>
  <c r="L25" i="6"/>
  <c r="K25" i="6"/>
  <c r="I25" i="6"/>
  <c r="H25" i="6"/>
  <c r="F25" i="6"/>
  <c r="E25" i="6"/>
  <c r="C23" i="6"/>
  <c r="B23" i="6"/>
  <c r="C22" i="6"/>
  <c r="B22" i="6"/>
  <c r="C21" i="6"/>
  <c r="B21" i="6"/>
  <c r="O20" i="6"/>
  <c r="N20" i="6"/>
  <c r="L20" i="6"/>
  <c r="K20" i="6"/>
  <c r="H20" i="6"/>
  <c r="F20" i="6"/>
  <c r="E20" i="6"/>
  <c r="E10" i="6" s="1"/>
  <c r="E8" i="6" s="1"/>
  <c r="C18" i="6"/>
  <c r="B18" i="6"/>
  <c r="C17" i="6"/>
  <c r="B17" i="6"/>
  <c r="C16" i="6"/>
  <c r="B16" i="6"/>
  <c r="C15" i="6"/>
  <c r="B15" i="6"/>
  <c r="C14" i="6"/>
  <c r="B14" i="6"/>
  <c r="C13" i="6"/>
  <c r="B13" i="6"/>
  <c r="B11" i="6" s="1"/>
  <c r="C12" i="6"/>
  <c r="B12" i="6"/>
  <c r="O11" i="6"/>
  <c r="N11" i="6"/>
  <c r="L11" i="6"/>
  <c r="K11" i="6"/>
  <c r="K10" i="6" s="1"/>
  <c r="K8" i="6" s="1"/>
  <c r="I11" i="6"/>
  <c r="I10" i="6" s="1"/>
  <c r="I8" i="6" s="1"/>
  <c r="H11" i="6"/>
  <c r="H10" i="6" s="1"/>
  <c r="F11" i="6"/>
  <c r="E11" i="6"/>
  <c r="C55" i="5"/>
  <c r="B55" i="5"/>
  <c r="C54" i="5"/>
  <c r="B54" i="5"/>
  <c r="C51" i="5"/>
  <c r="B51" i="5"/>
  <c r="C50" i="5"/>
  <c r="B50" i="5"/>
  <c r="C47" i="5"/>
  <c r="B47" i="5"/>
  <c r="C46" i="5"/>
  <c r="B46" i="5"/>
  <c r="C43" i="5"/>
  <c r="B43" i="5"/>
  <c r="C42" i="5"/>
  <c r="B42" i="5"/>
  <c r="O38" i="5"/>
  <c r="N38" i="5"/>
  <c r="L38" i="5"/>
  <c r="K38" i="5"/>
  <c r="I38" i="5"/>
  <c r="H38" i="5"/>
  <c r="F38" i="5"/>
  <c r="E38" i="5"/>
  <c r="C34" i="5"/>
  <c r="B34" i="5"/>
  <c r="C32" i="5"/>
  <c r="B32" i="5"/>
  <c r="C31" i="5"/>
  <c r="B31" i="5"/>
  <c r="C30" i="5"/>
  <c r="B30" i="5"/>
  <c r="C29" i="5"/>
  <c r="B29" i="5"/>
  <c r="C28" i="5"/>
  <c r="B28" i="5"/>
  <c r="C27" i="5"/>
  <c r="B27" i="5"/>
  <c r="O26" i="5"/>
  <c r="N26" i="5"/>
  <c r="L26" i="5"/>
  <c r="K26" i="5"/>
  <c r="I26" i="5"/>
  <c r="H26" i="5"/>
  <c r="F26" i="5"/>
  <c r="E26" i="5"/>
  <c r="C26" i="5"/>
  <c r="C24" i="5"/>
  <c r="B24" i="5"/>
  <c r="C23" i="5"/>
  <c r="B23" i="5"/>
  <c r="C22" i="5"/>
  <c r="C21" i="5" s="1"/>
  <c r="B22" i="5"/>
  <c r="B21" i="5" s="1"/>
  <c r="O21" i="5"/>
  <c r="N21" i="5"/>
  <c r="L21" i="5"/>
  <c r="K21" i="5"/>
  <c r="I21" i="5"/>
  <c r="H21" i="5"/>
  <c r="F21" i="5"/>
  <c r="E21" i="5"/>
  <c r="C19" i="5"/>
  <c r="B19" i="5"/>
  <c r="C18" i="5"/>
  <c r="B18" i="5"/>
  <c r="C17" i="5"/>
  <c r="B17" i="5"/>
  <c r="C16" i="5"/>
  <c r="B16" i="5"/>
  <c r="C15" i="5"/>
  <c r="B15" i="5"/>
  <c r="C14" i="5"/>
  <c r="C12" i="5" s="1"/>
  <c r="B14" i="5"/>
  <c r="C13" i="5"/>
  <c r="B13" i="5"/>
  <c r="B12" i="5" s="1"/>
  <c r="O12" i="5"/>
  <c r="N12" i="5"/>
  <c r="M12" i="5"/>
  <c r="L12" i="5"/>
  <c r="K12" i="5"/>
  <c r="I12" i="5"/>
  <c r="I10" i="5" s="1"/>
  <c r="H12" i="5"/>
  <c r="G12" i="5"/>
  <c r="F12" i="5"/>
  <c r="E12" i="5"/>
  <c r="O40" i="4"/>
  <c r="N40" i="4"/>
  <c r="L40" i="4"/>
  <c r="K40" i="4"/>
  <c r="I40" i="4"/>
  <c r="H40" i="4"/>
  <c r="F40" i="4"/>
  <c r="E40" i="4"/>
  <c r="C40" i="4"/>
  <c r="B40" i="4"/>
  <c r="O27" i="4"/>
  <c r="N27" i="4"/>
  <c r="L27" i="4"/>
  <c r="K27" i="4"/>
  <c r="I27" i="4"/>
  <c r="H27" i="4"/>
  <c r="F27" i="4"/>
  <c r="E27" i="4"/>
  <c r="C27" i="4"/>
  <c r="B27" i="4"/>
  <c r="B8" i="4" s="1"/>
  <c r="O22" i="4"/>
  <c r="N22" i="4"/>
  <c r="L22" i="4"/>
  <c r="K22" i="4"/>
  <c r="K10" i="4" s="1"/>
  <c r="K8" i="4" s="1"/>
  <c r="I22" i="4"/>
  <c r="H22" i="4"/>
  <c r="F22" i="4"/>
  <c r="E22" i="4"/>
  <c r="E10" i="4" s="1"/>
  <c r="E8" i="4" s="1"/>
  <c r="C22" i="4"/>
  <c r="B22" i="4"/>
  <c r="O12" i="4"/>
  <c r="O10" i="4" s="1"/>
  <c r="O8" i="4" s="1"/>
  <c r="N12" i="4"/>
  <c r="N10" i="4" s="1"/>
  <c r="N8" i="4" s="1"/>
  <c r="L12" i="4"/>
  <c r="K12" i="4"/>
  <c r="I12" i="4"/>
  <c r="H12" i="4"/>
  <c r="H10" i="4" s="1"/>
  <c r="H8" i="4" s="1"/>
  <c r="G12" i="4"/>
  <c r="F12" i="4"/>
  <c r="E12" i="4"/>
  <c r="C12" i="4"/>
  <c r="C10" i="4" s="1"/>
  <c r="C8" i="4" s="1"/>
  <c r="B12" i="4"/>
  <c r="L10" i="4"/>
  <c r="L8" i="4" s="1"/>
  <c r="I10" i="4"/>
  <c r="I8" i="4" s="1"/>
  <c r="F10" i="4"/>
  <c r="F8" i="4" s="1"/>
  <c r="B10" i="4"/>
  <c r="O40" i="3"/>
  <c r="N40" i="3"/>
  <c r="L40" i="3"/>
  <c r="K40" i="3"/>
  <c r="I40" i="3"/>
  <c r="H40" i="3"/>
  <c r="F40" i="3"/>
  <c r="E40" i="3"/>
  <c r="C40" i="3"/>
  <c r="B40" i="3"/>
  <c r="O27" i="3"/>
  <c r="N27" i="3"/>
  <c r="L27" i="3"/>
  <c r="K27" i="3"/>
  <c r="I27" i="3"/>
  <c r="H27" i="3"/>
  <c r="F27" i="3"/>
  <c r="E27" i="3"/>
  <c r="C27" i="3"/>
  <c r="B27" i="3"/>
  <c r="O22" i="3"/>
  <c r="N22" i="3"/>
  <c r="L22" i="3"/>
  <c r="L10" i="3" s="1"/>
  <c r="L8" i="3" s="1"/>
  <c r="K22" i="3"/>
  <c r="I22" i="3"/>
  <c r="H22" i="3"/>
  <c r="O12" i="3"/>
  <c r="O10" i="3" s="1"/>
  <c r="O8" i="3" s="1"/>
  <c r="N12" i="3"/>
  <c r="N10" i="3" s="1"/>
  <c r="N8" i="3" s="1"/>
  <c r="L12" i="3"/>
  <c r="K12" i="3"/>
  <c r="I12" i="3"/>
  <c r="H12" i="3"/>
  <c r="H10" i="3" s="1"/>
  <c r="H8" i="3" s="1"/>
  <c r="F12" i="3"/>
  <c r="E12" i="3"/>
  <c r="E10" i="3" s="1"/>
  <c r="E8" i="3" s="1"/>
  <c r="C12" i="3"/>
  <c r="C10" i="3" s="1"/>
  <c r="C8" i="3" s="1"/>
  <c r="B12" i="3"/>
  <c r="B10" i="3" s="1"/>
  <c r="B8" i="3" s="1"/>
  <c r="I10" i="3"/>
  <c r="I8" i="3" s="1"/>
  <c r="F10" i="3"/>
  <c r="F8" i="3" s="1"/>
  <c r="O55" i="2"/>
  <c r="N55" i="2"/>
  <c r="L55" i="2"/>
  <c r="K55" i="2"/>
  <c r="F55" i="2"/>
  <c r="E55" i="2"/>
  <c r="C55" i="2"/>
  <c r="B55" i="2"/>
  <c r="O51" i="2"/>
  <c r="N51" i="2"/>
  <c r="L51" i="2"/>
  <c r="K51" i="2"/>
  <c r="I51" i="2"/>
  <c r="H51" i="2"/>
  <c r="F51" i="2"/>
  <c r="E51" i="2"/>
  <c r="C51" i="2"/>
  <c r="B51" i="2"/>
  <c r="O47" i="2"/>
  <c r="N47" i="2"/>
  <c r="L47" i="2"/>
  <c r="K47" i="2"/>
  <c r="I47" i="2"/>
  <c r="H47" i="2"/>
  <c r="F47" i="2"/>
  <c r="E47" i="2"/>
  <c r="C47" i="2"/>
  <c r="B47" i="2"/>
  <c r="O43" i="2"/>
  <c r="N43" i="2"/>
  <c r="L43" i="2"/>
  <c r="L42" i="2" s="1"/>
  <c r="L40" i="2" s="1"/>
  <c r="K43" i="2"/>
  <c r="K42" i="2" s="1"/>
  <c r="K40" i="2" s="1"/>
  <c r="I43" i="2"/>
  <c r="H43" i="2"/>
  <c r="F43" i="2"/>
  <c r="F42" i="2" s="1"/>
  <c r="F40" i="2" s="1"/>
  <c r="E43" i="2"/>
  <c r="E42" i="2" s="1"/>
  <c r="E40" i="2" s="1"/>
  <c r="C43" i="2"/>
  <c r="B43" i="2"/>
  <c r="O27" i="2"/>
  <c r="N27" i="2"/>
  <c r="L27" i="2"/>
  <c r="K27" i="2"/>
  <c r="I27" i="2"/>
  <c r="H27" i="2"/>
  <c r="F27" i="2"/>
  <c r="E27" i="2"/>
  <c r="C27" i="2"/>
  <c r="B27" i="2"/>
  <c r="O22" i="2"/>
  <c r="N22" i="2"/>
  <c r="L22" i="2"/>
  <c r="K22" i="2"/>
  <c r="I22" i="2"/>
  <c r="H22" i="2"/>
  <c r="F22" i="2"/>
  <c r="E22" i="2"/>
  <c r="C22" i="2"/>
  <c r="B22" i="2"/>
  <c r="O12" i="2"/>
  <c r="O10" i="2" s="1"/>
  <c r="O8" i="2" s="1"/>
  <c r="N12" i="2"/>
  <c r="L12" i="2"/>
  <c r="K12" i="2"/>
  <c r="I12" i="2"/>
  <c r="I10" i="2" s="1"/>
  <c r="I8" i="2" s="1"/>
  <c r="H12" i="2"/>
  <c r="F12" i="2"/>
  <c r="E12" i="2"/>
  <c r="C12" i="2"/>
  <c r="C10" i="2" s="1"/>
  <c r="C8" i="2" s="1"/>
  <c r="B12" i="2"/>
  <c r="H10" i="17" l="1"/>
  <c r="H8" i="17" s="1"/>
  <c r="E41" i="17"/>
  <c r="H45" i="17"/>
  <c r="B41" i="17"/>
  <c r="N41" i="17"/>
  <c r="E41" i="16"/>
  <c r="B41" i="16"/>
  <c r="N41" i="16"/>
  <c r="E10" i="15"/>
  <c r="E8" i="15" s="1"/>
  <c r="C11" i="15"/>
  <c r="B25" i="15"/>
  <c r="C10" i="15"/>
  <c r="C8" i="15" s="1"/>
  <c r="B10" i="15"/>
  <c r="C41" i="15"/>
  <c r="B43" i="15"/>
  <c r="B41" i="15" s="1"/>
  <c r="C43" i="15"/>
  <c r="E8" i="14"/>
  <c r="K8" i="14"/>
  <c r="F10" i="14"/>
  <c r="F8" i="14" s="1"/>
  <c r="C11" i="14"/>
  <c r="C10" i="14" s="1"/>
  <c r="C8" i="14" s="1"/>
  <c r="B41" i="14"/>
  <c r="C41" i="14"/>
  <c r="B20" i="14"/>
  <c r="B10" i="14" s="1"/>
  <c r="B8" i="14" s="1"/>
  <c r="E45" i="14"/>
  <c r="K45" i="14"/>
  <c r="B46" i="14"/>
  <c r="B45" i="14" s="1"/>
  <c r="B43" i="14"/>
  <c r="I10" i="14"/>
  <c r="I8" i="14" s="1"/>
  <c r="O10" i="14"/>
  <c r="O8" i="14" s="1"/>
  <c r="F45" i="14"/>
  <c r="L45" i="14"/>
  <c r="C46" i="14"/>
  <c r="C45" i="14" s="1"/>
  <c r="C43" i="14"/>
  <c r="B10" i="13"/>
  <c r="F10" i="13"/>
  <c r="F8" i="13" s="1"/>
  <c r="N10" i="13"/>
  <c r="N8" i="13" s="1"/>
  <c r="C45" i="13"/>
  <c r="L10" i="13"/>
  <c r="L8" i="13" s="1"/>
  <c r="B25" i="13"/>
  <c r="B42" i="13"/>
  <c r="K8" i="13"/>
  <c r="C25" i="13"/>
  <c r="C20" i="13"/>
  <c r="C10" i="13" s="1"/>
  <c r="E45" i="13"/>
  <c r="K45" i="13"/>
  <c r="B46" i="13"/>
  <c r="B45" i="13" s="1"/>
  <c r="B43" i="13"/>
  <c r="B41" i="13" s="1"/>
  <c r="C43" i="13"/>
  <c r="C41" i="13" s="1"/>
  <c r="I10" i="13"/>
  <c r="I8" i="13" s="1"/>
  <c r="O10" i="13"/>
  <c r="O8" i="13" s="1"/>
  <c r="B8" i="13"/>
  <c r="H8" i="12"/>
  <c r="F45" i="12"/>
  <c r="L45" i="12"/>
  <c r="C20" i="12"/>
  <c r="C10" i="12" s="1"/>
  <c r="C8" i="12" s="1"/>
  <c r="B25" i="12"/>
  <c r="E45" i="12"/>
  <c r="K45" i="12"/>
  <c r="B10" i="12"/>
  <c r="B8" i="12" s="1"/>
  <c r="B43" i="12"/>
  <c r="N10" i="12"/>
  <c r="N8" i="12" s="1"/>
  <c r="B42" i="12"/>
  <c r="B41" i="12" s="1"/>
  <c r="B46" i="12"/>
  <c r="B45" i="12" s="1"/>
  <c r="C42" i="12"/>
  <c r="C41" i="12" s="1"/>
  <c r="O8" i="12"/>
  <c r="I8" i="12"/>
  <c r="C45" i="12"/>
  <c r="O41" i="11"/>
  <c r="B46" i="11"/>
  <c r="B45" i="11" s="1"/>
  <c r="K10" i="11"/>
  <c r="K8" i="11" s="1"/>
  <c r="B10" i="11"/>
  <c r="B8" i="11" s="1"/>
  <c r="O10" i="11"/>
  <c r="O8" i="11" s="1"/>
  <c r="N41" i="11"/>
  <c r="F10" i="11"/>
  <c r="F8" i="11" s="1"/>
  <c r="C11" i="11"/>
  <c r="C10" i="11" s="1"/>
  <c r="C8" i="11" s="1"/>
  <c r="B43" i="11"/>
  <c r="B42" i="11"/>
  <c r="C50" i="11"/>
  <c r="C45" i="11" s="1"/>
  <c r="B11" i="10"/>
  <c r="B25" i="10"/>
  <c r="F10" i="10"/>
  <c r="F8" i="10" s="1"/>
  <c r="L10" i="10"/>
  <c r="L8" i="10" s="1"/>
  <c r="C11" i="10"/>
  <c r="O10" i="10"/>
  <c r="O8" i="10" s="1"/>
  <c r="C42" i="10"/>
  <c r="C41" i="10" s="1"/>
  <c r="C10" i="10"/>
  <c r="C25" i="10"/>
  <c r="C54" i="10"/>
  <c r="C20" i="10"/>
  <c r="E45" i="10"/>
  <c r="K45" i="10"/>
  <c r="B46" i="10"/>
  <c r="B50" i="10"/>
  <c r="B43" i="10"/>
  <c r="B41" i="10" s="1"/>
  <c r="N41" i="10"/>
  <c r="B10" i="10"/>
  <c r="B8" i="10" s="1"/>
  <c r="C10" i="9"/>
  <c r="I10" i="9"/>
  <c r="I8" i="9" s="1"/>
  <c r="F45" i="9"/>
  <c r="L45" i="9"/>
  <c r="C41" i="9"/>
  <c r="L10" i="9"/>
  <c r="L8" i="9" s="1"/>
  <c r="C46" i="9"/>
  <c r="C45" i="9" s="1"/>
  <c r="H45" i="9"/>
  <c r="N45" i="9"/>
  <c r="B43" i="9"/>
  <c r="E45" i="9"/>
  <c r="K45" i="9"/>
  <c r="B46" i="9"/>
  <c r="B45" i="9" s="1"/>
  <c r="C8" i="9"/>
  <c r="E10" i="9"/>
  <c r="E8" i="9" s="1"/>
  <c r="K10" i="9"/>
  <c r="K8" i="9" s="1"/>
  <c r="B11" i="9"/>
  <c r="B10" i="9" s="1"/>
  <c r="B8" i="9" s="1"/>
  <c r="B42" i="9"/>
  <c r="B41" i="9" s="1"/>
  <c r="B20" i="8"/>
  <c r="B10" i="8" s="1"/>
  <c r="B8" i="8" s="1"/>
  <c r="B42" i="8"/>
  <c r="F10" i="8"/>
  <c r="F8" i="8" s="1"/>
  <c r="L10" i="8"/>
  <c r="L8" i="8" s="1"/>
  <c r="C11" i="8"/>
  <c r="C10" i="8" s="1"/>
  <c r="C25" i="8"/>
  <c r="E45" i="8"/>
  <c r="K45" i="8"/>
  <c r="B46" i="8"/>
  <c r="B45" i="8" s="1"/>
  <c r="B43" i="8"/>
  <c r="I45" i="8"/>
  <c r="C43" i="8"/>
  <c r="C41" i="8" s="1"/>
  <c r="C42" i="7"/>
  <c r="B25" i="7"/>
  <c r="B8" i="7" s="1"/>
  <c r="C55" i="7"/>
  <c r="C20" i="7"/>
  <c r="C10" i="7" s="1"/>
  <c r="C8" i="7" s="1"/>
  <c r="C25" i="7"/>
  <c r="K42" i="7"/>
  <c r="B47" i="7"/>
  <c r="B42" i="7" s="1"/>
  <c r="B40" i="7"/>
  <c r="C40" i="7"/>
  <c r="C38" i="7" s="1"/>
  <c r="B39" i="7"/>
  <c r="B20" i="6"/>
  <c r="E38" i="6"/>
  <c r="C47" i="6"/>
  <c r="F10" i="6"/>
  <c r="F8" i="6" s="1"/>
  <c r="L10" i="6"/>
  <c r="L8" i="6" s="1"/>
  <c r="C11" i="6"/>
  <c r="C20" i="6"/>
  <c r="C39" i="6"/>
  <c r="C38" i="6" s="1"/>
  <c r="K42" i="6"/>
  <c r="B47" i="6"/>
  <c r="B42" i="6" s="1"/>
  <c r="B40" i="6"/>
  <c r="B10" i="6"/>
  <c r="B8" i="6" s="1"/>
  <c r="H8" i="6"/>
  <c r="N10" i="6"/>
  <c r="N8" i="6" s="1"/>
  <c r="F42" i="6"/>
  <c r="C43" i="6"/>
  <c r="C42" i="6" s="1"/>
  <c r="O10" i="6"/>
  <c r="O8" i="6" s="1"/>
  <c r="B39" i="6"/>
  <c r="C38" i="5"/>
  <c r="B26" i="5"/>
  <c r="B38" i="5"/>
  <c r="H10" i="5"/>
  <c r="K10" i="3"/>
  <c r="K8" i="3" s="1"/>
  <c r="F10" i="2"/>
  <c r="F8" i="2" s="1"/>
  <c r="L10" i="2"/>
  <c r="L8" i="2" s="1"/>
  <c r="E10" i="2"/>
  <c r="E8" i="2" s="1"/>
  <c r="H10" i="2"/>
  <c r="H8" i="2" s="1"/>
  <c r="B42" i="2"/>
  <c r="B40" i="2" s="1"/>
  <c r="H42" i="2"/>
  <c r="H40" i="2" s="1"/>
  <c r="N42" i="2"/>
  <c r="N40" i="2" s="1"/>
  <c r="K10" i="2"/>
  <c r="K8" i="2" s="1"/>
  <c r="B10" i="2"/>
  <c r="B8" i="2" s="1"/>
  <c r="N10" i="2"/>
  <c r="N8" i="2" s="1"/>
  <c r="C42" i="2"/>
  <c r="C40" i="2" s="1"/>
  <c r="I42" i="2"/>
  <c r="I40" i="2" s="1"/>
  <c r="O42" i="2"/>
  <c r="O40" i="2" s="1"/>
  <c r="B8" i="15" l="1"/>
  <c r="C8" i="13"/>
  <c r="B41" i="11"/>
  <c r="B45" i="10"/>
  <c r="C8" i="10"/>
  <c r="C8" i="8"/>
  <c r="B41" i="8"/>
  <c r="B38" i="7"/>
  <c r="B38" i="6"/>
  <c r="C10" i="6"/>
  <c r="C8" i="6" s="1"/>
</calcChain>
</file>

<file path=xl/sharedStrings.xml><?xml version="1.0" encoding="utf-8"?>
<sst xmlns="http://schemas.openxmlformats.org/spreadsheetml/2006/main" count="1903" uniqueCount="121">
  <si>
    <t>Degree-Credit Enrollment</t>
  </si>
  <si>
    <t>Undergraduate</t>
  </si>
  <si>
    <t>Graduate</t>
  </si>
  <si>
    <t xml:space="preserve">    State University of New York, All Campuses</t>
  </si>
  <si>
    <t xml:space="preserve">      University Centers</t>
  </si>
  <si>
    <t xml:space="preserve">      University Colleges</t>
  </si>
  <si>
    <t xml:space="preserve">      Health Sciences Centers</t>
  </si>
  <si>
    <t xml:space="preserve">      Specialized Colleges</t>
  </si>
  <si>
    <t xml:space="preserve">      Statutory Colleges</t>
  </si>
  <si>
    <t xml:space="preserve">      Agricultural-Technical</t>
  </si>
  <si>
    <t xml:space="preserve">      Community Colleges</t>
  </si>
  <si>
    <t xml:space="preserve">    City University of New York, All Campuses</t>
  </si>
  <si>
    <t xml:space="preserve">      Graduate Centers</t>
  </si>
  <si>
    <t xml:space="preserve">      Senior Colleges</t>
  </si>
  <si>
    <t xml:space="preserve">    College Complexes/Universities</t>
  </si>
  <si>
    <t xml:space="preserve">    Colleges</t>
  </si>
  <si>
    <t xml:space="preserve">    Specialized Colleges</t>
  </si>
  <si>
    <t xml:space="preserve">    Seminaries</t>
  </si>
  <si>
    <t xml:space="preserve">    Health Science Centers</t>
  </si>
  <si>
    <t xml:space="preserve">    Nursing</t>
  </si>
  <si>
    <t xml:space="preserve">  Proprietary Institutions</t>
  </si>
  <si>
    <t>All Institutions</t>
  </si>
  <si>
    <t xml:space="preserve">  Public Institutions</t>
  </si>
  <si>
    <t xml:space="preserve">      Two-Year</t>
  </si>
  <si>
    <t xml:space="preserve">      Four-Year and Higher</t>
  </si>
  <si>
    <t xml:space="preserve">  Independent Institutions</t>
  </si>
  <si>
    <t xml:space="preserve">    Two-Year</t>
  </si>
  <si>
    <t xml:space="preserve">    Four-Year and Higher</t>
  </si>
  <si>
    <t xml:space="preserve">      Four-Year/Graduate/Community Colleges</t>
  </si>
  <si>
    <t>- - - Summary by Program Level - - -</t>
  </si>
  <si>
    <t>Institutional Classification</t>
  </si>
  <si>
    <t>All Students</t>
  </si>
  <si>
    <t>First-Professional</t>
  </si>
  <si>
    <t>First-Time Students</t>
  </si>
  <si>
    <t>Degree-Credit Fall Enrollment and First-Time Students in Institutions of Higher Education by Level of Program and Institutional Classification</t>
  </si>
  <si>
    <t>SOURCE: New York State Education Department, Information and Reporting Services—Higher Education.</t>
  </si>
  <si>
    <t>Full-Time</t>
  </si>
  <si>
    <t>Part-Time</t>
  </si>
  <si>
    <r>
      <t>All Institutions</t>
    </r>
    <r>
      <rPr>
        <vertAlign val="superscript"/>
        <sz val="11"/>
        <rFont val="Arial"/>
        <family val="2"/>
      </rPr>
      <t>1</t>
    </r>
  </si>
  <si>
    <r>
      <t xml:space="preserve">  Public Institutions</t>
    </r>
    <r>
      <rPr>
        <vertAlign val="superscript"/>
        <sz val="11"/>
        <rFont val="Arial"/>
        <family val="2"/>
      </rPr>
      <t>1</t>
    </r>
  </si>
  <si>
    <r>
      <t xml:space="preserve">  Independent Institutions</t>
    </r>
    <r>
      <rPr>
        <vertAlign val="superscript"/>
        <sz val="11"/>
        <rFont val="Arial"/>
        <family val="2"/>
      </rPr>
      <t>1</t>
    </r>
  </si>
  <si>
    <t>1  Undergraduate and graduate students enrolled at Excelsior College are not included in this table. As a result total institution enrollment (which includes all institutions) will not equal the sum of enrollment by institution type.  The latter sum will be less as it does not include enrollment from Excelsior.</t>
  </si>
  <si>
    <t xml:space="preserve">  </t>
  </si>
  <si>
    <t xml:space="preserve"> </t>
  </si>
  <si>
    <t>SOURCE:  New York State Education Department, Office of Higher Education Research and Information Systems.</t>
  </si>
  <si>
    <t>1   Undergraduate and graduate students enrolled at Excelsior College are not included in this table. As a result total institution enrollment (which includes all institutions) will not equal the sum of enrollment by institution type. The latter sum will be less as it does not include enrollment from Excelsior.</t>
  </si>
  <si>
    <t>New York State—2011</t>
  </si>
  <si>
    <t>New York State—2012</t>
  </si>
  <si>
    <t>New York State—2013</t>
  </si>
  <si>
    <t>New York State—2015</t>
  </si>
  <si>
    <t>SOURCE:  New York State Education Department, Office Higher Education Research and Information Systems.</t>
  </si>
  <si>
    <t>New York State—2010</t>
  </si>
  <si>
    <t>X</t>
  </si>
  <si>
    <t xml:space="preserve">                    X</t>
  </si>
  <si>
    <t xml:space="preserve">                      X</t>
  </si>
  <si>
    <t xml:space="preserve">    Nursing Two-Year</t>
  </si>
  <si>
    <t xml:space="preserve">    Other Two-Year</t>
  </si>
  <si>
    <t xml:space="preserve">  Two-Year</t>
  </si>
  <si>
    <t xml:space="preserve">  Four-Year and Higher</t>
  </si>
  <si>
    <t>X  Not applicable.</t>
  </si>
  <si>
    <t>1   Undergraduate and graduate students enrolled at Excelsior College are not included in this table.</t>
  </si>
  <si>
    <t>New York State—2009</t>
  </si>
  <si>
    <t>SOURCE:  New York State Education Department, Office of Research and Information Systems, Form NYSED-2.4a, Preliminary Fall Enrollment Survey 2007.</t>
  </si>
  <si>
    <t>New York State—2008</t>
  </si>
  <si>
    <t xml:space="preserve">    Multiversities</t>
  </si>
  <si>
    <t xml:space="preserve">    Universities</t>
  </si>
  <si>
    <t xml:space="preserve">    College Complexes</t>
  </si>
  <si>
    <t xml:space="preserve">    Health Sciences Centers</t>
  </si>
  <si>
    <t xml:space="preserve">    Engineering-Technical</t>
  </si>
  <si>
    <t>New York State—2007</t>
  </si>
  <si>
    <t>SOURCE:  New York State Education Department, Office of Research and Information Systems, Form NYSED-2.4, Fall Enrollment Survey 2007.</t>
  </si>
  <si>
    <t>New York State—2006</t>
  </si>
  <si>
    <t xml:space="preserve">    State University of New York, all campuses</t>
  </si>
  <si>
    <t xml:space="preserve">      University centers</t>
  </si>
  <si>
    <t xml:space="preserve">      University colleges</t>
  </si>
  <si>
    <t xml:space="preserve">      Health sciences centers</t>
  </si>
  <si>
    <t xml:space="preserve">      Specialized colleges</t>
  </si>
  <si>
    <t xml:space="preserve">      Statutory colleges</t>
  </si>
  <si>
    <t xml:space="preserve">      Agricultural-technical</t>
  </si>
  <si>
    <t xml:space="preserve">      Community colleges</t>
  </si>
  <si>
    <t xml:space="preserve">    City University of New York, all campuses</t>
  </si>
  <si>
    <t xml:space="preserve">      Graduate centers</t>
  </si>
  <si>
    <t xml:space="preserve">      Senior colleges</t>
  </si>
  <si>
    <t xml:space="preserve">    College complexes</t>
  </si>
  <si>
    <t xml:space="preserve">    Specialized colleges</t>
  </si>
  <si>
    <t xml:space="preserve">    Health sciences centers</t>
  </si>
  <si>
    <t xml:space="preserve">    Engineering-technical</t>
  </si>
  <si>
    <t xml:space="preserve">    Nursing two-year</t>
  </si>
  <si>
    <t xml:space="preserve">    Other two-year</t>
  </si>
  <si>
    <t xml:space="preserve">  Two-year</t>
  </si>
  <si>
    <t xml:space="preserve">  Four-year and higher</t>
  </si>
  <si>
    <t xml:space="preserve">      Two-year</t>
  </si>
  <si>
    <t xml:space="preserve">      Four-year and higher</t>
  </si>
  <si>
    <t xml:space="preserve">    Two-year</t>
  </si>
  <si>
    <t xml:space="preserve">    Four-year and higher</t>
  </si>
  <si>
    <t>SOURCE:  New York State Education Department, Office of Research and Information Systems, Form NYSED-2.4, Fall Enrollment Survey 2006.</t>
  </si>
  <si>
    <t>New York State—2005</t>
  </si>
  <si>
    <t>1   The 27,908 part-time undergraduates  and 625 part-time graduate students enrolled at Excelsior College are not included in this table.</t>
  </si>
  <si>
    <t>SOURCE:  New York State Education Department, Office of Research and Information Systems, Form NYSED-2.4, Fall Enrollment Survey 2005.</t>
  </si>
  <si>
    <t>New York State—2004</t>
  </si>
  <si>
    <t>1   The 26,465 part-time undergraduates  and 428 part-time graduate students enrolled at Excelsior College are not included in this table.</t>
  </si>
  <si>
    <t>SOURCE:  New York State Education Department, Office of Research and Information Systems, Form NYSED-2.4A, Preliminary Fall Degree-Credit Enrollment.</t>
  </si>
  <si>
    <t>New York State—2003</t>
  </si>
  <si>
    <t>1   The 24,485 part-time undergraduates  and 399 part-time graduate students enrolled at Excelsior College are not included in this table.</t>
  </si>
  <si>
    <t>New York State—2002</t>
  </si>
  <si>
    <t>1   The 20,105 part-time undergraduates  and 387 part-time graduate students enrolled at Excelsior College are not included in this table.</t>
  </si>
  <si>
    <t>SOURCE:  New York State Education Department, Office of Research and Information Systems.</t>
  </si>
  <si>
    <t>New York State—2001</t>
  </si>
  <si>
    <t>1  Not including candidates for the Regents College Degrees.</t>
  </si>
  <si>
    <t>New York State—2000</t>
  </si>
  <si>
    <t>New York State—1999</t>
  </si>
  <si>
    <t>New York State—1998</t>
  </si>
  <si>
    <t>New York State—1997</t>
  </si>
  <si>
    <t xml:space="preserve">  Graduate only</t>
  </si>
  <si>
    <t xml:space="preserve">      Graduate only</t>
  </si>
  <si>
    <t xml:space="preserve">    Graduate only</t>
  </si>
  <si>
    <t>2  Not including institutions offering only graduate level programs.</t>
  </si>
  <si>
    <r>
      <t xml:space="preserve">  Four-year and higher</t>
    </r>
    <r>
      <rPr>
        <vertAlign val="superscript"/>
        <sz val="11"/>
        <rFont val="Arial"/>
        <family val="2"/>
      </rPr>
      <t>2</t>
    </r>
  </si>
  <si>
    <r>
      <t xml:space="preserve">      Four-year and higher</t>
    </r>
    <r>
      <rPr>
        <vertAlign val="superscript"/>
        <sz val="11"/>
        <rFont val="Arial"/>
        <family val="2"/>
      </rPr>
      <t>2</t>
    </r>
  </si>
  <si>
    <r>
      <t xml:space="preserve">    Four-year and higher</t>
    </r>
    <r>
      <rPr>
        <vertAlign val="superscript"/>
        <sz val="11"/>
        <rFont val="Arial"/>
        <family val="2"/>
      </rPr>
      <t>2</t>
    </r>
  </si>
  <si>
    <r>
      <t>All Students</t>
    </r>
    <r>
      <rPr>
        <vertAlign val="superscript"/>
        <sz val="1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</si>
</sst>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_);\(&quot;$&quot;#,##0\)"/>
  </numFmts>
  <fonts count="10">
    <font>
      <sz val="10"/>
      <name val="Arial"/>
    </font>
    <font>
      <sz val="12"/>
      <name val="Clearface Regular"/>
      <family val="1"/>
    </font>
    <font>
      <sz val="12"/>
      <color indexed="8"/>
      <name val="Clearface Regular"/>
      <family val="1"/>
    </font>
    <font>
      <sz val="10"/>
      <color indexed="8"/>
      <name val="Arial"/>
      <family val="2"/>
    </font>
    <font>
      <sz val="11"/>
      <name val="Arial"/>
      <family val="2"/>
    </font>
    <font>
      <sz val="11"/>
      <color indexed="8"/>
      <name val="Arial"/>
      <family val="2"/>
    </font>
    <font>
      <sz val="11"/>
      <color indexed="10"/>
      <name val="Arial"/>
      <family val="2"/>
    </font>
    <font>
      <b/>
      <sz val="16"/>
      <color indexed="8"/>
      <name val="Arial"/>
      <family val="2"/>
    </font>
    <font>
      <vertAlign val="superscript"/>
      <sz val="11"/>
      <name val="Arial"/>
      <family val="2"/>
    </font>
    <font>
      <sz val="11"/>
      <color theme="1"/>
      <name val="Arial"/>
      <family val="2"/>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bgColor indexed="8"/>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8"/>
      </top>
      <bottom/>
      <diagonal/>
    </border>
  </borders>
  <cellStyleXfs count="2">
    <xf numFmtId="0" fontId="0" fillId="0" borderId="0"/>
    <xf numFmtId="0" fontId="3" fillId="0" borderId="0"/>
  </cellStyleXfs>
  <cellXfs count="65">
    <xf numFmtId="0" fontId="0" fillId="0" borderId="0" xfId="0"/>
    <xf numFmtId="0" fontId="1" fillId="0" borderId="0" xfId="0" applyNumberFormat="1" applyFont="1"/>
    <xf numFmtId="0" fontId="2" fillId="0" borderId="0" xfId="0" applyNumberFormat="1" applyFont="1"/>
    <xf numFmtId="0" fontId="1" fillId="2" borderId="0" xfId="0" applyNumberFormat="1" applyFont="1" applyFill="1"/>
    <xf numFmtId="0" fontId="1" fillId="0" borderId="1" xfId="0" applyNumberFormat="1" applyFont="1" applyBorder="1"/>
    <xf numFmtId="0" fontId="1" fillId="0" borderId="2" xfId="0" applyNumberFormat="1" applyFont="1" applyBorder="1"/>
    <xf numFmtId="0" fontId="1" fillId="0" borderId="0" xfId="0" applyNumberFormat="1" applyFont="1" applyBorder="1"/>
    <xf numFmtId="0" fontId="4" fillId="0" borderId="0" xfId="0" applyNumberFormat="1" applyFont="1"/>
    <xf numFmtId="5" fontId="4" fillId="0" borderId="0" xfId="0" applyNumberFormat="1" applyFont="1" applyProtection="1">
      <protection locked="0"/>
    </xf>
    <xf numFmtId="0" fontId="4" fillId="2" borderId="0" xfId="0" applyNumberFormat="1" applyFont="1" applyFill="1"/>
    <xf numFmtId="5" fontId="4" fillId="2" borderId="0" xfId="0" applyNumberFormat="1" applyFont="1" applyFill="1" applyProtection="1">
      <protection locked="0"/>
    </xf>
    <xf numFmtId="0" fontId="5" fillId="0" borderId="0" xfId="0" applyNumberFormat="1" applyFont="1"/>
    <xf numFmtId="5" fontId="4" fillId="0" borderId="3" xfId="0" applyNumberFormat="1" applyFont="1" applyBorder="1" applyProtection="1">
      <protection locked="0"/>
    </xf>
    <xf numFmtId="0" fontId="5" fillId="0" borderId="0" xfId="0" applyNumberFormat="1" applyFont="1" applyBorder="1"/>
    <xf numFmtId="0" fontId="4" fillId="0" borderId="0" xfId="0" applyNumberFormat="1" applyFont="1" applyBorder="1"/>
    <xf numFmtId="5" fontId="4" fillId="0" borderId="0" xfId="0" applyNumberFormat="1" applyFont="1" applyBorder="1" applyProtection="1">
      <protection locked="0"/>
    </xf>
    <xf numFmtId="0" fontId="4" fillId="2" borderId="0" xfId="0" applyNumberFormat="1" applyFont="1" applyFill="1" applyBorder="1"/>
    <xf numFmtId="5" fontId="4" fillId="0" borderId="5" xfId="0" applyNumberFormat="1" applyFont="1" applyBorder="1" applyProtection="1">
      <protection locked="0"/>
    </xf>
    <xf numFmtId="5" fontId="4" fillId="0" borderId="5" xfId="0" applyNumberFormat="1" applyFont="1" applyBorder="1" applyAlignment="1" applyProtection="1">
      <alignment horizontal="right"/>
      <protection locked="0"/>
    </xf>
    <xf numFmtId="0" fontId="4" fillId="0" borderId="5" xfId="0" applyNumberFormat="1" applyFont="1" applyBorder="1" applyAlignment="1">
      <alignment horizontal="right"/>
    </xf>
    <xf numFmtId="0" fontId="4" fillId="2" borderId="5" xfId="0" applyNumberFormat="1" applyFont="1" applyFill="1" applyBorder="1" applyAlignment="1">
      <alignment horizontal="right"/>
    </xf>
    <xf numFmtId="3" fontId="4" fillId="0" borderId="0" xfId="0" applyNumberFormat="1" applyFont="1" applyFill="1" applyBorder="1" applyAlignment="1">
      <alignment horizontal="right"/>
    </xf>
    <xf numFmtId="3" fontId="4" fillId="0" borderId="0" xfId="0" applyNumberFormat="1" applyFont="1" applyFill="1" applyBorder="1"/>
    <xf numFmtId="3" fontId="4" fillId="0" borderId="0" xfId="0" applyNumberFormat="1" applyFont="1" applyBorder="1"/>
    <xf numFmtId="3" fontId="4" fillId="0" borderId="0" xfId="0" applyNumberFormat="1" applyFont="1"/>
    <xf numFmtId="3" fontId="4" fillId="0" borderId="0" xfId="0" applyNumberFormat="1" applyFont="1" applyBorder="1" applyAlignment="1"/>
    <xf numFmtId="37" fontId="5" fillId="0" borderId="0" xfId="0" applyNumberFormat="1" applyFont="1" applyBorder="1" applyProtection="1">
      <protection locked="0"/>
    </xf>
    <xf numFmtId="3" fontId="5" fillId="0" borderId="0" xfId="0" applyNumberFormat="1" applyFont="1" applyFill="1" applyBorder="1" applyAlignment="1"/>
    <xf numFmtId="3" fontId="5" fillId="0" borderId="0" xfId="1" applyNumberFormat="1" applyFont="1" applyFill="1" applyBorder="1" applyAlignment="1">
      <alignment wrapText="1"/>
    </xf>
    <xf numFmtId="3" fontId="4" fillId="0" borderId="0" xfId="0" applyNumberFormat="1" applyFont="1" applyBorder="1" applyAlignment="1">
      <alignment horizontal="right"/>
    </xf>
    <xf numFmtId="3" fontId="4" fillId="0" borderId="0" xfId="0" applyNumberFormat="1" applyFont="1" applyFill="1" applyBorder="1" applyAlignment="1"/>
    <xf numFmtId="3" fontId="4" fillId="2" borderId="0" xfId="0" applyNumberFormat="1" applyFont="1" applyFill="1" applyBorder="1" applyAlignment="1">
      <alignment horizontal="right"/>
    </xf>
    <xf numFmtId="37" fontId="6" fillId="0" borderId="0" xfId="0" applyNumberFormat="1" applyFont="1" applyBorder="1" applyProtection="1">
      <protection locked="0"/>
    </xf>
    <xf numFmtId="0" fontId="4" fillId="0" borderId="3" xfId="0" applyNumberFormat="1" applyFont="1" applyBorder="1"/>
    <xf numFmtId="3" fontId="4" fillId="0" borderId="3" xfId="0" applyNumberFormat="1" applyFont="1" applyBorder="1"/>
    <xf numFmtId="3" fontId="4" fillId="2" borderId="3" xfId="0" applyNumberFormat="1" applyFont="1" applyFill="1" applyBorder="1"/>
    <xf numFmtId="3" fontId="4" fillId="0" borderId="0" xfId="0" applyNumberFormat="1" applyFont="1" applyProtection="1">
      <protection locked="0"/>
    </xf>
    <xf numFmtId="3" fontId="4" fillId="2" borderId="0" xfId="0" applyNumberFormat="1" applyFont="1" applyFill="1" applyProtection="1">
      <protection locked="0"/>
    </xf>
    <xf numFmtId="3" fontId="4" fillId="2" borderId="0" xfId="0" applyNumberFormat="1" applyFont="1" applyFill="1"/>
    <xf numFmtId="5" fontId="7" fillId="0" borderId="0" xfId="0" applyNumberFormat="1" applyFont="1" applyProtection="1">
      <protection locked="0"/>
    </xf>
    <xf numFmtId="3" fontId="4" fillId="0" borderId="0" xfId="0" applyNumberFormat="1" applyFont="1" applyAlignment="1">
      <alignment horizontal="right"/>
    </xf>
    <xf numFmtId="5" fontId="4" fillId="0" borderId="4" xfId="0" applyNumberFormat="1" applyFont="1" applyBorder="1" applyAlignment="1" applyProtection="1">
      <alignment horizontal="center"/>
      <protection locked="0"/>
    </xf>
    <xf numFmtId="5" fontId="4" fillId="0" borderId="5" xfId="0" applyNumberFormat="1" applyFont="1" applyFill="1" applyBorder="1" applyAlignment="1" applyProtection="1">
      <alignment horizontal="center"/>
      <protection locked="0"/>
    </xf>
    <xf numFmtId="5" fontId="4" fillId="0" borderId="5" xfId="0" applyNumberFormat="1" applyFont="1" applyBorder="1" applyAlignment="1" applyProtection="1">
      <alignment horizontal="center"/>
      <protection locked="0"/>
    </xf>
    <xf numFmtId="5" fontId="4" fillId="2" borderId="5" xfId="0" applyNumberFormat="1" applyFont="1" applyFill="1" applyBorder="1" applyAlignment="1" applyProtection="1">
      <alignment horizontal="center"/>
      <protection locked="0"/>
    </xf>
    <xf numFmtId="5" fontId="7" fillId="0" borderId="0" xfId="0" applyNumberFormat="1" applyFont="1" applyAlignment="1" applyProtection="1">
      <alignment horizontal="left" wrapText="1"/>
      <protection locked="0"/>
    </xf>
    <xf numFmtId="3" fontId="4" fillId="3" borderId="0" xfId="0" applyNumberFormat="1" applyFont="1" applyFill="1" applyBorder="1" applyAlignment="1">
      <alignment horizontal="center"/>
    </xf>
    <xf numFmtId="0" fontId="4" fillId="0" borderId="3" xfId="0" applyNumberFormat="1" applyFont="1" applyBorder="1" applyAlignment="1"/>
    <xf numFmtId="3" fontId="5" fillId="0" borderId="0" xfId="1" applyNumberFormat="1" applyFont="1" applyFill="1" applyBorder="1" applyAlignment="1">
      <alignment horizontal="right"/>
    </xf>
    <xf numFmtId="5" fontId="4" fillId="0" borderId="0" xfId="0" applyNumberFormat="1" applyFont="1" applyBorder="1" applyAlignment="1" applyProtection="1">
      <alignment horizontal="left" wrapText="1"/>
      <protection locked="0"/>
    </xf>
    <xf numFmtId="3" fontId="4" fillId="2" borderId="0" xfId="0" applyNumberFormat="1" applyFont="1" applyFill="1" applyBorder="1" applyAlignment="1"/>
    <xf numFmtId="3" fontId="5" fillId="2" borderId="0" xfId="0" applyNumberFormat="1" applyFont="1" applyFill="1" applyBorder="1" applyAlignment="1"/>
    <xf numFmtId="3" fontId="5" fillId="4" borderId="0" xfId="1" applyNumberFormat="1" applyFont="1" applyFill="1" applyBorder="1" applyAlignment="1">
      <alignment horizontal="right"/>
    </xf>
    <xf numFmtId="3" fontId="5" fillId="0" borderId="0" xfId="0" applyNumberFormat="1" applyFont="1" applyBorder="1" applyAlignment="1"/>
    <xf numFmtId="0" fontId="9" fillId="0" borderId="0" xfId="0" applyFont="1" applyBorder="1" applyAlignment="1">
      <alignment wrapText="1"/>
    </xf>
    <xf numFmtId="3" fontId="9" fillId="0" borderId="0" xfId="0" applyNumberFormat="1" applyFont="1" applyBorder="1" applyAlignment="1">
      <alignment wrapText="1"/>
    </xf>
    <xf numFmtId="0" fontId="9" fillId="0" borderId="0" xfId="0" applyFont="1" applyBorder="1" applyAlignment="1">
      <alignment horizontal="right" wrapText="1"/>
    </xf>
    <xf numFmtId="3" fontId="4" fillId="0" borderId="0" xfId="0" applyNumberFormat="1" applyFont="1" applyFill="1"/>
    <xf numFmtId="0" fontId="4" fillId="0" borderId="6" xfId="0" applyNumberFormat="1" applyFont="1" applyBorder="1"/>
    <xf numFmtId="3" fontId="4" fillId="0" borderId="6" xfId="0" applyNumberFormat="1" applyFont="1" applyBorder="1"/>
    <xf numFmtId="3" fontId="4" fillId="3" borderId="0" xfId="0" applyNumberFormat="1" applyFont="1" applyFill="1" applyAlignment="1">
      <alignment horizontal="center"/>
    </xf>
    <xf numFmtId="5" fontId="4" fillId="0" borderId="0" xfId="0" applyNumberFormat="1" applyFont="1" applyAlignment="1" applyProtection="1">
      <alignment horizontal="left" wrapText="1"/>
      <protection locked="0"/>
    </xf>
    <xf numFmtId="3" fontId="4" fillId="0" borderId="0" xfId="0" applyNumberFormat="1" applyFont="1" applyAlignment="1" applyProtection="1">
      <alignment horizontal="right"/>
      <protection locked="0"/>
    </xf>
    <xf numFmtId="0" fontId="4" fillId="0" borderId="0" xfId="0" applyNumberFormat="1" applyFont="1" applyProtection="1">
      <protection locked="0"/>
    </xf>
    <xf numFmtId="3" fontId="4" fillId="3" borderId="0" xfId="0" applyNumberFormat="1" applyFont="1" applyFill="1" applyAlignment="1" applyProtection="1">
      <alignment horizontal="center"/>
      <protection locked="0"/>
    </xf>
  </cellXfs>
  <cellStyles count="2">
    <cellStyle name="Normal" xfId="0" builtinId="0"/>
    <cellStyle name="Normal_Sheet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24"/>
  <sheetViews>
    <sheetView tabSelected="1" zoomScaleNormal="100" workbookViewId="0">
      <selection sqref="A1:O1"/>
    </sheetView>
  </sheetViews>
  <sheetFormatPr defaultColWidth="14.7109375" defaultRowHeight="15.75"/>
  <cols>
    <col min="1" max="1" width="46.140625" style="1" customWidth="1"/>
    <col min="2" max="3" width="11.7109375" style="1" customWidth="1"/>
    <col min="4" max="4" width="1.7109375" style="1" customWidth="1"/>
    <col min="5" max="5" width="11.7109375" style="1" customWidth="1"/>
    <col min="6" max="6" width="11.7109375" style="3" customWidth="1"/>
    <col min="7" max="7" width="1.7109375" style="3" customWidth="1"/>
    <col min="8" max="9" width="11.7109375" style="3" customWidth="1"/>
    <col min="10" max="10" width="1.7109375" style="3" customWidth="1"/>
    <col min="11" max="12" width="11.7109375" style="3" customWidth="1"/>
    <col min="13" max="13" width="1.7109375" style="3" customWidth="1"/>
    <col min="14" max="15" width="11.7109375" style="3" customWidth="1"/>
    <col min="16" max="250" width="15" style="1" customWidth="1"/>
    <col min="251" max="16384" width="14.7109375" style="1"/>
  </cols>
  <sheetData>
    <row r="1" spans="1:65" ht="41.25" customHeight="1">
      <c r="A1" s="45" t="s">
        <v>34</v>
      </c>
      <c r="B1" s="45"/>
      <c r="C1" s="45"/>
      <c r="D1" s="45"/>
      <c r="E1" s="45"/>
      <c r="F1" s="45"/>
      <c r="G1" s="45"/>
      <c r="H1" s="45"/>
      <c r="I1" s="45"/>
      <c r="J1" s="45"/>
      <c r="K1" s="45"/>
      <c r="L1" s="45"/>
      <c r="M1" s="45"/>
      <c r="N1" s="45"/>
      <c r="O1" s="45"/>
      <c r="P1" s="11"/>
      <c r="Q1" s="7"/>
      <c r="R1" s="7"/>
      <c r="S1" s="7"/>
      <c r="T1" s="7"/>
    </row>
    <row r="2" spans="1:65" ht="20.25">
      <c r="A2" s="39" t="s">
        <v>49</v>
      </c>
      <c r="B2" s="7"/>
      <c r="C2" s="7"/>
      <c r="D2" s="7"/>
      <c r="E2" s="7"/>
      <c r="F2" s="10"/>
      <c r="G2" s="9"/>
      <c r="H2" s="10"/>
      <c r="I2" s="10"/>
      <c r="J2" s="9"/>
      <c r="K2" s="10"/>
      <c r="L2" s="10"/>
      <c r="M2" s="9"/>
      <c r="N2" s="9"/>
      <c r="O2" s="9"/>
      <c r="P2" s="11"/>
      <c r="Q2" s="7"/>
      <c r="R2" s="7"/>
      <c r="S2" s="7"/>
      <c r="T2" s="7"/>
    </row>
    <row r="3" spans="1:65">
      <c r="A3" s="7"/>
      <c r="B3" s="7"/>
      <c r="C3" s="7"/>
      <c r="D3" s="7"/>
      <c r="E3" s="7"/>
      <c r="F3" s="9"/>
      <c r="G3" s="9"/>
      <c r="H3" s="9"/>
      <c r="I3" s="9"/>
      <c r="J3" s="9"/>
      <c r="K3" s="9"/>
      <c r="L3" s="9"/>
      <c r="M3" s="9"/>
      <c r="N3" s="9"/>
      <c r="O3" s="9"/>
      <c r="P3" s="11"/>
      <c r="Q3" s="7"/>
      <c r="R3" s="7"/>
      <c r="S3" s="7"/>
      <c r="T3" s="7"/>
    </row>
    <row r="4" spans="1:65">
      <c r="A4" s="12"/>
      <c r="B4" s="41" t="s">
        <v>0</v>
      </c>
      <c r="C4" s="41"/>
      <c r="D4" s="41"/>
      <c r="E4" s="41"/>
      <c r="F4" s="41"/>
      <c r="G4" s="41"/>
      <c r="H4" s="41"/>
      <c r="I4" s="41"/>
      <c r="J4" s="41"/>
      <c r="K4" s="41"/>
      <c r="L4" s="41"/>
      <c r="M4" s="47"/>
      <c r="N4" s="47"/>
      <c r="O4" s="47"/>
      <c r="P4" s="13"/>
      <c r="Q4" s="14"/>
      <c r="R4" s="14"/>
      <c r="S4" s="14"/>
      <c r="T4" s="14"/>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row>
    <row r="5" spans="1:65" s="4" customFormat="1">
      <c r="A5" s="15"/>
      <c r="B5" s="42" t="s">
        <v>31</v>
      </c>
      <c r="C5" s="42"/>
      <c r="D5" s="14"/>
      <c r="E5" s="43" t="s">
        <v>1</v>
      </c>
      <c r="F5" s="43"/>
      <c r="G5" s="16"/>
      <c r="H5" s="44" t="s">
        <v>32</v>
      </c>
      <c r="I5" s="44"/>
      <c r="J5" s="16"/>
      <c r="K5" s="44" t="s">
        <v>2</v>
      </c>
      <c r="L5" s="44"/>
      <c r="M5" s="16"/>
      <c r="N5" s="44" t="s">
        <v>33</v>
      </c>
      <c r="O5" s="44"/>
      <c r="P5" s="13"/>
      <c r="Q5" s="14"/>
      <c r="R5" s="14"/>
      <c r="S5" s="14"/>
      <c r="T5" s="14"/>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5"/>
    </row>
    <row r="6" spans="1:65" s="4" customFormat="1">
      <c r="A6" s="17" t="s">
        <v>30</v>
      </c>
      <c r="B6" s="18" t="s">
        <v>36</v>
      </c>
      <c r="C6" s="18" t="s">
        <v>37</v>
      </c>
      <c r="D6" s="19"/>
      <c r="E6" s="18" t="s">
        <v>36</v>
      </c>
      <c r="F6" s="18" t="s">
        <v>37</v>
      </c>
      <c r="G6" s="20"/>
      <c r="H6" s="18" t="s">
        <v>36</v>
      </c>
      <c r="I6" s="18" t="s">
        <v>37</v>
      </c>
      <c r="J6" s="20"/>
      <c r="K6" s="18" t="s">
        <v>36</v>
      </c>
      <c r="L6" s="18" t="s">
        <v>37</v>
      </c>
      <c r="M6" s="20"/>
      <c r="N6" s="18" t="s">
        <v>36</v>
      </c>
      <c r="O6" s="18" t="s">
        <v>37</v>
      </c>
      <c r="P6" s="13"/>
      <c r="Q6" s="14"/>
      <c r="R6" s="14"/>
      <c r="S6" s="14"/>
      <c r="T6" s="14"/>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5"/>
    </row>
    <row r="7" spans="1:65" s="4" customFormat="1">
      <c r="A7" s="15"/>
      <c r="B7" s="21"/>
      <c r="C7" s="21"/>
      <c r="D7" s="22"/>
      <c r="E7" s="21"/>
      <c r="F7" s="21"/>
      <c r="G7" s="21"/>
      <c r="H7" s="21"/>
      <c r="I7" s="21"/>
      <c r="J7" s="21"/>
      <c r="K7" s="21"/>
      <c r="L7" s="21"/>
      <c r="M7" s="21"/>
      <c r="N7" s="21"/>
      <c r="O7" s="21"/>
      <c r="P7" s="13"/>
      <c r="Q7" s="14"/>
      <c r="R7" s="14"/>
      <c r="S7" s="14"/>
      <c r="T7" s="14"/>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5"/>
    </row>
    <row r="8" spans="1:65" s="4" customFormat="1">
      <c r="A8" s="23" t="s">
        <v>21</v>
      </c>
      <c r="B8" s="24">
        <f>+B10+B27+B36</f>
        <v>878954</v>
      </c>
      <c r="C8" s="24">
        <f>+C10+C27+C36</f>
        <v>374952</v>
      </c>
      <c r="D8" s="25"/>
      <c r="E8" s="24">
        <f>+E10+E27+E36</f>
        <v>738757</v>
      </c>
      <c r="F8" s="24">
        <f>+F10+F27+F36</f>
        <v>281676</v>
      </c>
      <c r="G8" s="21"/>
      <c r="H8" s="24">
        <f>+H10+H27</f>
        <v>32113</v>
      </c>
      <c r="I8" s="24">
        <f>+I10+I27</f>
        <v>2767</v>
      </c>
      <c r="J8" s="25"/>
      <c r="K8" s="24">
        <f>+K10+K27+K36</f>
        <v>108084</v>
      </c>
      <c r="L8" s="24">
        <f>+L10+L27+L36</f>
        <v>90509</v>
      </c>
      <c r="M8" s="25"/>
      <c r="N8" s="24">
        <f>+N10+N27+N36</f>
        <v>175252</v>
      </c>
      <c r="O8" s="24">
        <f>+O10+O27+O36</f>
        <v>13493</v>
      </c>
      <c r="P8" s="26"/>
      <c r="Q8" s="23"/>
      <c r="R8" s="14"/>
      <c r="S8" s="14"/>
      <c r="T8" s="14"/>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5"/>
    </row>
    <row r="9" spans="1:65" s="4" customFormat="1">
      <c r="A9" s="23"/>
      <c r="B9" s="25"/>
      <c r="C9" s="25"/>
      <c r="D9" s="25"/>
      <c r="E9" s="25"/>
      <c r="F9" s="25"/>
      <c r="G9" s="21"/>
      <c r="H9" s="21"/>
      <c r="I9" s="21"/>
      <c r="J9" s="21"/>
      <c r="K9" s="21"/>
      <c r="L9" s="21"/>
      <c r="M9" s="21"/>
      <c r="N9" s="21"/>
      <c r="O9" s="21"/>
      <c r="P9" s="26"/>
      <c r="Q9" s="14"/>
      <c r="R9" s="14"/>
      <c r="S9" s="14"/>
      <c r="T9" s="14"/>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5"/>
    </row>
    <row r="10" spans="1:65" s="4" customFormat="1">
      <c r="A10" s="23" t="s">
        <v>22</v>
      </c>
      <c r="B10" s="24">
        <f>+B12+B22</f>
        <v>476870</v>
      </c>
      <c r="C10" s="24">
        <f>+C12+C22</f>
        <v>250730</v>
      </c>
      <c r="D10" s="25"/>
      <c r="E10" s="24">
        <f>+E12+E22</f>
        <v>444027</v>
      </c>
      <c r="F10" s="24">
        <f>+F12+F22</f>
        <v>214304</v>
      </c>
      <c r="G10" s="21"/>
      <c r="H10" s="24">
        <f>+H12+H22</f>
        <v>5862</v>
      </c>
      <c r="I10" s="24">
        <f>+I12+I22</f>
        <v>240</v>
      </c>
      <c r="J10" s="25"/>
      <c r="K10" s="24">
        <f>+K12+K22</f>
        <v>26981</v>
      </c>
      <c r="L10" s="24">
        <f>+L12+L22</f>
        <v>36186</v>
      </c>
      <c r="M10" s="25"/>
      <c r="N10" s="24">
        <f>+N12+N22</f>
        <v>106647</v>
      </c>
      <c r="O10" s="24">
        <f>+O12+O22</f>
        <v>11965</v>
      </c>
      <c r="P10" s="26"/>
      <c r="Q10" s="14"/>
      <c r="R10" s="14"/>
      <c r="S10" s="14"/>
      <c r="T10" s="14"/>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5"/>
    </row>
    <row r="11" spans="1:65" s="4" customFormat="1" ht="14.25" customHeight="1">
      <c r="A11" s="23"/>
      <c r="B11" s="25"/>
      <c r="C11" s="25"/>
      <c r="D11" s="25"/>
      <c r="E11" s="25"/>
      <c r="F11" s="25"/>
      <c r="G11" s="25"/>
      <c r="H11" s="25"/>
      <c r="I11" s="25"/>
      <c r="J11" s="25"/>
      <c r="K11" s="25"/>
      <c r="L11" s="25"/>
      <c r="M11" s="25"/>
      <c r="N11" s="25"/>
      <c r="O11" s="25"/>
      <c r="P11" s="26"/>
      <c r="Q11" s="14"/>
      <c r="R11" s="14"/>
      <c r="S11" s="14"/>
      <c r="T11" s="14"/>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5"/>
    </row>
    <row r="12" spans="1:65" s="4" customFormat="1">
      <c r="A12" s="23" t="s">
        <v>3</v>
      </c>
      <c r="B12" s="24">
        <f>SUM(B13:B20)</f>
        <v>306946</v>
      </c>
      <c r="C12" s="24">
        <f>SUM(C13:C20)</f>
        <v>146902</v>
      </c>
      <c r="D12" s="25"/>
      <c r="E12" s="24">
        <f>SUM(E13:E20)</f>
        <v>282639</v>
      </c>
      <c r="F12" s="24">
        <f>SUM(F13:F20)</f>
        <v>130910</v>
      </c>
      <c r="G12" s="25"/>
      <c r="H12" s="24">
        <f>SUM(H13:H20)</f>
        <v>5551</v>
      </c>
      <c r="I12" s="24">
        <f>SUM(I13:I20)</f>
        <v>190</v>
      </c>
      <c r="J12" s="25"/>
      <c r="K12" s="24">
        <f>SUM(K13:K20)</f>
        <v>18756</v>
      </c>
      <c r="L12" s="24">
        <f>SUM(L13:L20)</f>
        <v>15802</v>
      </c>
      <c r="M12" s="25"/>
      <c r="N12" s="24">
        <f>SUM(N13:N20)</f>
        <v>72053</v>
      </c>
      <c r="O12" s="24">
        <f>SUM(O13:O20)</f>
        <v>9113</v>
      </c>
      <c r="P12" s="26"/>
      <c r="Q12" s="23"/>
      <c r="R12" s="23"/>
      <c r="S12" s="23"/>
      <c r="T12" s="14"/>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5"/>
    </row>
    <row r="13" spans="1:65" s="4" customFormat="1">
      <c r="A13" s="23" t="s">
        <v>4</v>
      </c>
      <c r="B13" s="24">
        <v>75355</v>
      </c>
      <c r="C13" s="24">
        <v>21540</v>
      </c>
      <c r="D13" s="25"/>
      <c r="E13" s="24">
        <v>59304</v>
      </c>
      <c r="F13" s="24">
        <v>11566</v>
      </c>
      <c r="G13" s="25"/>
      <c r="H13" s="24">
        <v>3193</v>
      </c>
      <c r="I13" s="24">
        <v>143</v>
      </c>
      <c r="J13" s="25"/>
      <c r="K13" s="24">
        <v>12858</v>
      </c>
      <c r="L13" s="24">
        <v>9831</v>
      </c>
      <c r="M13" s="25"/>
      <c r="N13" s="24">
        <v>11712</v>
      </c>
      <c r="O13" s="24">
        <v>111</v>
      </c>
      <c r="P13" s="26"/>
      <c r="Q13" s="14"/>
      <c r="R13" s="14"/>
      <c r="S13" s="14"/>
      <c r="T13" s="14"/>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5"/>
    </row>
    <row r="14" spans="1:65" s="4" customFormat="1">
      <c r="A14" s="23" t="s">
        <v>5</v>
      </c>
      <c r="B14" s="24">
        <v>72142</v>
      </c>
      <c r="C14" s="24">
        <v>15635</v>
      </c>
      <c r="D14" s="25"/>
      <c r="E14" s="24">
        <v>69236</v>
      </c>
      <c r="F14" s="24">
        <v>11121</v>
      </c>
      <c r="G14" s="25"/>
      <c r="H14" s="40">
        <v>0</v>
      </c>
      <c r="I14" s="40">
        <v>0</v>
      </c>
      <c r="J14" s="27"/>
      <c r="K14" s="24">
        <v>2906</v>
      </c>
      <c r="L14" s="24">
        <v>4514</v>
      </c>
      <c r="M14" s="25"/>
      <c r="N14" s="24">
        <v>13322</v>
      </c>
      <c r="O14" s="24">
        <v>463</v>
      </c>
      <c r="P14" s="26"/>
      <c r="Q14" s="14"/>
      <c r="R14" s="14"/>
      <c r="S14" s="14"/>
      <c r="T14" s="14"/>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5"/>
    </row>
    <row r="15" spans="1:65" s="4" customFormat="1">
      <c r="A15" s="23" t="s">
        <v>6</v>
      </c>
      <c r="B15" s="24">
        <v>2541</v>
      </c>
      <c r="C15" s="24">
        <v>804</v>
      </c>
      <c r="D15" s="25"/>
      <c r="E15" s="24">
        <v>320</v>
      </c>
      <c r="F15" s="24">
        <v>246</v>
      </c>
      <c r="G15" s="27"/>
      <c r="H15" s="24">
        <v>1570</v>
      </c>
      <c r="I15" s="24">
        <v>47</v>
      </c>
      <c r="J15" s="27"/>
      <c r="K15" s="24">
        <v>651</v>
      </c>
      <c r="L15" s="24">
        <v>511</v>
      </c>
      <c r="M15" s="25"/>
      <c r="N15" s="40">
        <v>0</v>
      </c>
      <c r="O15" s="24">
        <v>1</v>
      </c>
      <c r="P15" s="26"/>
      <c r="Q15" s="14"/>
      <c r="R15" s="14"/>
      <c r="S15" s="14"/>
      <c r="T15" s="14"/>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5"/>
    </row>
    <row r="16" spans="1:65" s="4" customFormat="1">
      <c r="A16" s="23" t="s">
        <v>7</v>
      </c>
      <c r="B16" s="24">
        <v>6048</v>
      </c>
      <c r="C16" s="24">
        <v>1209</v>
      </c>
      <c r="D16" s="25"/>
      <c r="E16" s="24">
        <v>5098</v>
      </c>
      <c r="F16" s="24">
        <v>415</v>
      </c>
      <c r="G16" s="27"/>
      <c r="H16" s="24">
        <v>367</v>
      </c>
      <c r="I16" s="40">
        <v>0</v>
      </c>
      <c r="J16" s="27"/>
      <c r="K16" s="24">
        <v>583</v>
      </c>
      <c r="L16" s="24">
        <v>794</v>
      </c>
      <c r="M16" s="27"/>
      <c r="N16" s="24">
        <v>999</v>
      </c>
      <c r="O16" s="24">
        <v>2</v>
      </c>
      <c r="P16" s="26"/>
      <c r="Q16" s="14"/>
      <c r="R16" s="14"/>
      <c r="S16" s="14"/>
      <c r="T16" s="14"/>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5"/>
    </row>
    <row r="17" spans="1:65" s="4" customFormat="1">
      <c r="A17" s="23" t="s">
        <v>8</v>
      </c>
      <c r="B17" s="24">
        <v>8274</v>
      </c>
      <c r="C17" s="24">
        <v>91</v>
      </c>
      <c r="D17" s="25"/>
      <c r="E17" s="24">
        <v>6212</v>
      </c>
      <c r="F17" s="24">
        <v>22</v>
      </c>
      <c r="G17" s="27"/>
      <c r="H17" s="24">
        <v>421</v>
      </c>
      <c r="I17" s="40">
        <v>0</v>
      </c>
      <c r="J17" s="27"/>
      <c r="K17" s="24">
        <v>1641</v>
      </c>
      <c r="L17" s="24">
        <v>69</v>
      </c>
      <c r="M17" s="27"/>
      <c r="N17" s="24">
        <v>1221</v>
      </c>
      <c r="O17" s="40">
        <v>0</v>
      </c>
      <c r="P17" s="26"/>
      <c r="Q17" s="14"/>
      <c r="R17" s="14"/>
      <c r="S17" s="14"/>
      <c r="T17" s="14"/>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5"/>
    </row>
    <row r="18" spans="1:65" s="4" customFormat="1">
      <c r="A18" s="23" t="s">
        <v>9</v>
      </c>
      <c r="B18" s="24">
        <v>19708</v>
      </c>
      <c r="C18" s="24">
        <v>4653</v>
      </c>
      <c r="D18" s="25"/>
      <c r="E18" s="24">
        <v>19707</v>
      </c>
      <c r="F18" s="24">
        <v>4633</v>
      </c>
      <c r="G18" s="27"/>
      <c r="H18" s="40">
        <v>0</v>
      </c>
      <c r="I18" s="40">
        <v>0</v>
      </c>
      <c r="J18" s="27"/>
      <c r="K18" s="24">
        <v>1</v>
      </c>
      <c r="L18" s="24">
        <v>20</v>
      </c>
      <c r="M18" s="27"/>
      <c r="N18" s="24">
        <v>5051</v>
      </c>
      <c r="O18" s="24">
        <v>116</v>
      </c>
      <c r="P18" s="26"/>
      <c r="Q18" s="14"/>
      <c r="R18" s="14"/>
      <c r="S18" s="14"/>
      <c r="T18" s="14"/>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5"/>
    </row>
    <row r="19" spans="1:65" s="4" customFormat="1">
      <c r="A19" s="28" t="s">
        <v>28</v>
      </c>
      <c r="B19" s="24">
        <v>7525</v>
      </c>
      <c r="C19" s="24">
        <v>2040</v>
      </c>
      <c r="D19" s="25"/>
      <c r="E19" s="24">
        <v>7409</v>
      </c>
      <c r="F19" s="24">
        <v>1977</v>
      </c>
      <c r="G19" s="27"/>
      <c r="H19" s="40">
        <v>0</v>
      </c>
      <c r="I19" s="40">
        <v>0</v>
      </c>
      <c r="J19" s="27"/>
      <c r="K19" s="24">
        <v>116</v>
      </c>
      <c r="L19" s="24">
        <v>63</v>
      </c>
      <c r="M19" s="27"/>
      <c r="N19" s="24">
        <v>1242</v>
      </c>
      <c r="O19" s="24">
        <v>257</v>
      </c>
      <c r="P19" s="26"/>
      <c r="Q19" s="14"/>
      <c r="R19" s="14"/>
      <c r="S19" s="14"/>
      <c r="T19" s="14"/>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5"/>
    </row>
    <row r="20" spans="1:65" s="4" customFormat="1">
      <c r="A20" s="23" t="s">
        <v>10</v>
      </c>
      <c r="B20" s="24">
        <v>115353</v>
      </c>
      <c r="C20" s="24">
        <v>100930</v>
      </c>
      <c r="D20" s="25"/>
      <c r="E20" s="24">
        <v>115353</v>
      </c>
      <c r="F20" s="24">
        <v>100930</v>
      </c>
      <c r="G20" s="27"/>
      <c r="H20" s="40">
        <v>0</v>
      </c>
      <c r="I20" s="40">
        <v>0</v>
      </c>
      <c r="J20" s="27"/>
      <c r="K20" s="40">
        <v>0</v>
      </c>
      <c r="L20" s="40">
        <v>0</v>
      </c>
      <c r="M20" s="27"/>
      <c r="N20" s="24">
        <v>38506</v>
      </c>
      <c r="O20" s="24">
        <v>8163</v>
      </c>
      <c r="P20" s="26"/>
      <c r="Q20" s="14"/>
      <c r="R20" s="14"/>
      <c r="S20" s="14"/>
      <c r="T20" s="14"/>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5"/>
    </row>
    <row r="21" spans="1:65" s="4" customFormat="1">
      <c r="A21" s="23"/>
      <c r="B21" s="29"/>
      <c r="C21" s="29"/>
      <c r="D21" s="25"/>
      <c r="E21" s="29"/>
      <c r="F21" s="29"/>
      <c r="G21" s="27"/>
      <c r="H21" s="21"/>
      <c r="I21" s="21"/>
      <c r="J21" s="27"/>
      <c r="K21" s="21"/>
      <c r="L21" s="21"/>
      <c r="M21" s="21"/>
      <c r="N21" s="21"/>
      <c r="O21" s="21"/>
      <c r="P21" s="26"/>
      <c r="Q21" s="14"/>
      <c r="R21" s="14"/>
      <c r="S21" s="14"/>
      <c r="T21" s="14"/>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5"/>
    </row>
    <row r="22" spans="1:65" s="4" customFormat="1">
      <c r="A22" s="23" t="s">
        <v>11</v>
      </c>
      <c r="B22" s="24">
        <f>SUM(B23:B25)</f>
        <v>169924</v>
      </c>
      <c r="C22" s="24">
        <f>SUM(C23:C25)</f>
        <v>103828</v>
      </c>
      <c r="D22" s="25"/>
      <c r="E22" s="24">
        <f>SUM(E23:E25)</f>
        <v>161388</v>
      </c>
      <c r="F22" s="24">
        <f>SUM(F23:F25)</f>
        <v>83394</v>
      </c>
      <c r="G22" s="27"/>
      <c r="H22" s="24">
        <f>SUM(H23:H25)</f>
        <v>311</v>
      </c>
      <c r="I22" s="24">
        <f>SUM(I23:I25)</f>
        <v>50</v>
      </c>
      <c r="J22" s="27"/>
      <c r="K22" s="24">
        <f>SUM(K23:K25)</f>
        <v>8225</v>
      </c>
      <c r="L22" s="24">
        <f>SUM(L23:L25)</f>
        <v>20384</v>
      </c>
      <c r="M22" s="21"/>
      <c r="N22" s="24">
        <f>SUM(N23:N25)</f>
        <v>34594</v>
      </c>
      <c r="O22" s="24">
        <f>SUM(O23:O25)</f>
        <v>2852</v>
      </c>
      <c r="P22" s="26"/>
      <c r="Q22" s="23"/>
      <c r="R22" s="23"/>
      <c r="S22" s="23"/>
      <c r="T22" s="14"/>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5"/>
    </row>
    <row r="23" spans="1:65" s="4" customFormat="1">
      <c r="A23" s="23" t="s">
        <v>12</v>
      </c>
      <c r="B23" s="24">
        <v>4455</v>
      </c>
      <c r="C23" s="24">
        <v>2752</v>
      </c>
      <c r="D23" s="25"/>
      <c r="E23" s="24">
        <v>350</v>
      </c>
      <c r="F23" s="24">
        <v>1445</v>
      </c>
      <c r="G23" s="27"/>
      <c r="H23" s="24">
        <v>311</v>
      </c>
      <c r="I23" s="24">
        <v>50</v>
      </c>
      <c r="J23" s="27"/>
      <c r="K23" s="24">
        <v>3794</v>
      </c>
      <c r="L23" s="24">
        <v>1257</v>
      </c>
      <c r="M23" s="27"/>
      <c r="N23" s="40">
        <v>0</v>
      </c>
      <c r="O23" s="40">
        <v>0</v>
      </c>
      <c r="P23" s="26"/>
      <c r="Q23" s="14"/>
      <c r="R23" s="14"/>
      <c r="S23" s="14"/>
      <c r="T23" s="14"/>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5"/>
    </row>
    <row r="24" spans="1:65" s="4" customFormat="1">
      <c r="A24" s="23" t="s">
        <v>13</v>
      </c>
      <c r="B24" s="24">
        <v>105827</v>
      </c>
      <c r="C24" s="24">
        <v>62170</v>
      </c>
      <c r="D24" s="25"/>
      <c r="E24" s="24">
        <v>101396</v>
      </c>
      <c r="F24" s="24">
        <v>43043</v>
      </c>
      <c r="G24" s="27"/>
      <c r="H24" s="40">
        <v>0</v>
      </c>
      <c r="I24" s="40">
        <v>0</v>
      </c>
      <c r="J24" s="27"/>
      <c r="K24" s="24">
        <v>4431</v>
      </c>
      <c r="L24" s="24">
        <v>19127</v>
      </c>
      <c r="M24" s="27"/>
      <c r="N24" s="24">
        <v>17935</v>
      </c>
      <c r="O24" s="24">
        <v>478</v>
      </c>
      <c r="P24" s="26"/>
      <c r="Q24" s="14"/>
      <c r="R24" s="14"/>
      <c r="S24" s="14"/>
      <c r="T24" s="14"/>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5"/>
    </row>
    <row r="25" spans="1:65" s="4" customFormat="1">
      <c r="A25" s="23" t="s">
        <v>10</v>
      </c>
      <c r="B25" s="24">
        <v>59642</v>
      </c>
      <c r="C25" s="24">
        <v>38906</v>
      </c>
      <c r="D25" s="25"/>
      <c r="E25" s="24">
        <v>59642</v>
      </c>
      <c r="F25" s="24">
        <v>38906</v>
      </c>
      <c r="G25" s="27"/>
      <c r="H25" s="40">
        <v>0</v>
      </c>
      <c r="I25" s="40">
        <v>0</v>
      </c>
      <c r="J25" s="27"/>
      <c r="K25" s="40">
        <v>0</v>
      </c>
      <c r="L25" s="40">
        <v>0</v>
      </c>
      <c r="M25" s="27"/>
      <c r="N25" s="24">
        <v>16659</v>
      </c>
      <c r="O25" s="24">
        <v>2374</v>
      </c>
      <c r="P25" s="26"/>
      <c r="Q25" s="14"/>
      <c r="R25" s="14"/>
      <c r="S25" s="14"/>
      <c r="T25" s="14"/>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5"/>
    </row>
    <row r="26" spans="1:65" s="4" customFormat="1" ht="14.25" customHeight="1">
      <c r="A26" s="23"/>
      <c r="B26" s="29"/>
      <c r="C26" s="29"/>
      <c r="D26" s="25"/>
      <c r="E26" s="29"/>
      <c r="F26" s="29"/>
      <c r="G26" s="27"/>
      <c r="H26" s="21"/>
      <c r="I26" s="21"/>
      <c r="J26" s="27"/>
      <c r="K26" s="21"/>
      <c r="L26" s="21"/>
      <c r="M26" s="21"/>
      <c r="N26" s="21"/>
      <c r="O26" s="21"/>
      <c r="P26" s="26"/>
      <c r="Q26" s="14"/>
      <c r="R26" s="14"/>
      <c r="S26" s="14"/>
      <c r="T26" s="14"/>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5"/>
    </row>
    <row r="27" spans="1:65" s="4" customFormat="1">
      <c r="A27" s="22" t="s">
        <v>25</v>
      </c>
      <c r="B27" s="24">
        <f>SUM(B28:B34)</f>
        <v>368994</v>
      </c>
      <c r="C27" s="24">
        <f>SUM(C28:C34)</f>
        <v>114540</v>
      </c>
      <c r="D27" s="25"/>
      <c r="E27" s="24">
        <f>SUM(E28:E34)</f>
        <v>263452</v>
      </c>
      <c r="F27" s="24">
        <f>SUM(F28:F34)</f>
        <v>58933</v>
      </c>
      <c r="G27" s="27"/>
      <c r="H27" s="24">
        <f>SUM(H28:H34)</f>
        <v>26251</v>
      </c>
      <c r="I27" s="24">
        <f>SUM(I28:I34)</f>
        <v>2527</v>
      </c>
      <c r="J27" s="27"/>
      <c r="K27" s="24">
        <f>SUM(K28:K34)</f>
        <v>79291</v>
      </c>
      <c r="L27" s="24">
        <f>SUM(L28:L34)</f>
        <v>53080</v>
      </c>
      <c r="M27" s="21"/>
      <c r="N27" s="24">
        <f>SUM(N28:N34)</f>
        <v>62129</v>
      </c>
      <c r="O27" s="24">
        <f>SUM(O28:O34)</f>
        <v>1028</v>
      </c>
      <c r="P27" s="26"/>
      <c r="Q27" s="23"/>
      <c r="R27" s="14"/>
      <c r="S27" s="14"/>
      <c r="T27" s="14"/>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5"/>
    </row>
    <row r="28" spans="1:65" s="4" customFormat="1">
      <c r="A28" s="23" t="s">
        <v>14</v>
      </c>
      <c r="B28" s="24">
        <v>179166</v>
      </c>
      <c r="C28" s="24">
        <v>51108</v>
      </c>
      <c r="D28" s="25"/>
      <c r="E28" s="24">
        <v>111710</v>
      </c>
      <c r="F28" s="24">
        <v>22881</v>
      </c>
      <c r="G28" s="27"/>
      <c r="H28" s="24">
        <v>14616</v>
      </c>
      <c r="I28" s="24">
        <v>954</v>
      </c>
      <c r="J28" s="27"/>
      <c r="K28" s="24">
        <v>52840</v>
      </c>
      <c r="L28" s="24">
        <v>27273</v>
      </c>
      <c r="M28" s="27"/>
      <c r="N28" s="24">
        <v>26995</v>
      </c>
      <c r="O28" s="24">
        <v>238</v>
      </c>
      <c r="P28" s="26"/>
      <c r="Q28" s="14"/>
      <c r="R28" s="14"/>
      <c r="S28" s="14"/>
      <c r="T28" s="14"/>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5"/>
    </row>
    <row r="29" spans="1:65" s="4" customFormat="1">
      <c r="A29" s="23" t="s">
        <v>15</v>
      </c>
      <c r="B29" s="24">
        <v>167597</v>
      </c>
      <c r="C29" s="24">
        <v>54428</v>
      </c>
      <c r="D29" s="25"/>
      <c r="E29" s="24">
        <v>142478</v>
      </c>
      <c r="F29" s="24">
        <v>32891</v>
      </c>
      <c r="G29" s="27"/>
      <c r="H29" s="24">
        <v>5315</v>
      </c>
      <c r="I29" s="24">
        <v>771</v>
      </c>
      <c r="J29" s="27"/>
      <c r="K29" s="24">
        <v>19804</v>
      </c>
      <c r="L29" s="24">
        <v>20766</v>
      </c>
      <c r="M29" s="27"/>
      <c r="N29" s="24">
        <v>33163</v>
      </c>
      <c r="O29" s="24">
        <v>664</v>
      </c>
      <c r="P29" s="26"/>
      <c r="Q29" s="14"/>
      <c r="R29" s="14"/>
      <c r="S29" s="14"/>
      <c r="T29" s="14"/>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5"/>
    </row>
    <row r="30" spans="1:65" s="4" customFormat="1">
      <c r="A30" s="23" t="s">
        <v>16</v>
      </c>
      <c r="B30" s="24">
        <v>12600</v>
      </c>
      <c r="C30" s="24">
        <v>5674</v>
      </c>
      <c r="D30" s="25"/>
      <c r="E30" s="24">
        <v>5997</v>
      </c>
      <c r="F30" s="24">
        <v>1068</v>
      </c>
      <c r="G30" s="27"/>
      <c r="H30" s="24">
        <v>1849</v>
      </c>
      <c r="I30" s="24">
        <v>629</v>
      </c>
      <c r="J30" s="27"/>
      <c r="K30" s="24">
        <v>4754</v>
      </c>
      <c r="L30" s="24">
        <v>3977</v>
      </c>
      <c r="M30" s="27"/>
      <c r="N30" s="24">
        <v>1240</v>
      </c>
      <c r="O30" s="24">
        <v>34</v>
      </c>
      <c r="P30" s="26"/>
      <c r="Q30" s="14"/>
      <c r="R30" s="14"/>
      <c r="S30" s="14"/>
      <c r="T30" s="14"/>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5"/>
    </row>
    <row r="31" spans="1:65" s="4" customFormat="1">
      <c r="A31" s="23" t="s">
        <v>17</v>
      </c>
      <c r="B31" s="24">
        <v>1842</v>
      </c>
      <c r="C31" s="24">
        <v>897</v>
      </c>
      <c r="D31" s="25"/>
      <c r="E31" s="24">
        <v>526</v>
      </c>
      <c r="F31" s="24">
        <v>240</v>
      </c>
      <c r="G31" s="27"/>
      <c r="H31" s="24">
        <v>938</v>
      </c>
      <c r="I31" s="24">
        <v>170</v>
      </c>
      <c r="J31" s="27"/>
      <c r="K31" s="24">
        <v>378</v>
      </c>
      <c r="L31" s="24">
        <v>487</v>
      </c>
      <c r="M31" s="27"/>
      <c r="N31" s="24">
        <v>131</v>
      </c>
      <c r="O31" s="24">
        <v>21</v>
      </c>
      <c r="P31" s="26"/>
      <c r="Q31" s="14"/>
      <c r="R31" s="14"/>
      <c r="S31" s="14"/>
      <c r="T31" s="14"/>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5"/>
    </row>
    <row r="32" spans="1:65" s="4" customFormat="1">
      <c r="A32" s="23" t="s">
        <v>18</v>
      </c>
      <c r="B32" s="24">
        <v>6076</v>
      </c>
      <c r="C32" s="24">
        <v>626</v>
      </c>
      <c r="D32" s="25"/>
      <c r="E32" s="24">
        <v>1028</v>
      </c>
      <c r="F32" s="24">
        <v>46</v>
      </c>
      <c r="G32" s="27"/>
      <c r="H32" s="24">
        <v>3533</v>
      </c>
      <c r="I32" s="24">
        <v>3</v>
      </c>
      <c r="J32" s="27"/>
      <c r="K32" s="24">
        <v>1515</v>
      </c>
      <c r="L32" s="24">
        <v>577</v>
      </c>
      <c r="M32" s="27"/>
      <c r="N32" s="24">
        <v>188</v>
      </c>
      <c r="O32" s="40">
        <v>0</v>
      </c>
      <c r="P32" s="26"/>
      <c r="Q32" s="14"/>
      <c r="R32" s="14"/>
      <c r="S32" s="14"/>
      <c r="T32" s="14"/>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5"/>
    </row>
    <row r="33" spans="1:65" s="4" customFormat="1">
      <c r="A33" s="23" t="s">
        <v>19</v>
      </c>
      <c r="B33" s="24">
        <v>729</v>
      </c>
      <c r="C33" s="24">
        <v>1373</v>
      </c>
      <c r="D33" s="25"/>
      <c r="E33" s="24">
        <v>729</v>
      </c>
      <c r="F33" s="24">
        <v>1373</v>
      </c>
      <c r="G33" s="27"/>
      <c r="H33" s="40">
        <v>0</v>
      </c>
      <c r="I33" s="40">
        <v>0</v>
      </c>
      <c r="J33" s="27"/>
      <c r="K33" s="40">
        <v>0</v>
      </c>
      <c r="L33" s="40">
        <v>0</v>
      </c>
      <c r="M33" s="27"/>
      <c r="N33" s="24">
        <v>25</v>
      </c>
      <c r="O33" s="24">
        <v>14</v>
      </c>
      <c r="P33" s="26"/>
      <c r="Q33" s="14"/>
      <c r="R33" s="14"/>
      <c r="S33" s="14"/>
      <c r="T33" s="14"/>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5"/>
    </row>
    <row r="34" spans="1:65" s="4" customFormat="1">
      <c r="A34" s="23" t="s">
        <v>26</v>
      </c>
      <c r="B34" s="24">
        <v>984</v>
      </c>
      <c r="C34" s="24">
        <v>434</v>
      </c>
      <c r="D34" s="25"/>
      <c r="E34" s="24">
        <v>984</v>
      </c>
      <c r="F34" s="24">
        <v>434</v>
      </c>
      <c r="G34" s="27"/>
      <c r="H34" s="40">
        <v>0</v>
      </c>
      <c r="I34" s="40">
        <v>0</v>
      </c>
      <c r="J34" s="27"/>
      <c r="K34" s="40">
        <v>0</v>
      </c>
      <c r="L34" s="40">
        <v>0</v>
      </c>
      <c r="M34" s="30"/>
      <c r="N34" s="24">
        <v>387</v>
      </c>
      <c r="O34" s="24">
        <v>57</v>
      </c>
      <c r="P34" s="26"/>
      <c r="Q34" s="14"/>
      <c r="R34" s="14"/>
      <c r="S34" s="14"/>
      <c r="T34" s="14"/>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5"/>
    </row>
    <row r="35" spans="1:65" s="4" customFormat="1">
      <c r="A35" s="23"/>
      <c r="B35" s="25"/>
      <c r="C35" s="25"/>
      <c r="D35" s="25"/>
      <c r="E35" s="25"/>
      <c r="F35" s="25"/>
      <c r="G35" s="27"/>
      <c r="H35" s="30"/>
      <c r="I35" s="30"/>
      <c r="J35" s="27"/>
      <c r="K35" s="30"/>
      <c r="L35" s="30"/>
      <c r="M35" s="30"/>
      <c r="N35" s="30"/>
      <c r="O35" s="30"/>
      <c r="P35" s="26"/>
      <c r="Q35" s="14"/>
      <c r="R35" s="14"/>
      <c r="S35" s="14"/>
      <c r="T35" s="14"/>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5"/>
    </row>
    <row r="36" spans="1:65" s="4" customFormat="1">
      <c r="A36" s="23" t="s">
        <v>20</v>
      </c>
      <c r="B36" s="24">
        <v>33090</v>
      </c>
      <c r="C36" s="24">
        <v>9682</v>
      </c>
      <c r="D36" s="30"/>
      <c r="E36" s="24">
        <v>31278</v>
      </c>
      <c r="F36" s="24">
        <v>8439</v>
      </c>
      <c r="G36" s="27"/>
      <c r="H36" s="40">
        <v>0</v>
      </c>
      <c r="I36" s="40">
        <v>0</v>
      </c>
      <c r="J36" s="30"/>
      <c r="K36" s="24">
        <v>1812</v>
      </c>
      <c r="L36" s="24">
        <v>1243</v>
      </c>
      <c r="M36" s="25"/>
      <c r="N36" s="24">
        <v>6476</v>
      </c>
      <c r="O36" s="24">
        <v>500</v>
      </c>
      <c r="P36" s="26"/>
      <c r="Q36" s="14"/>
      <c r="R36" s="14"/>
      <c r="S36" s="14"/>
      <c r="T36" s="14"/>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5"/>
    </row>
    <row r="37" spans="1:65" s="4" customFormat="1">
      <c r="A37" s="23"/>
      <c r="B37" s="25"/>
      <c r="C37" s="29"/>
      <c r="D37" s="25"/>
      <c r="E37" s="29"/>
      <c r="F37" s="31"/>
      <c r="G37" s="31"/>
      <c r="H37" s="31"/>
      <c r="I37" s="31"/>
      <c r="J37" s="31"/>
      <c r="K37" s="31"/>
      <c r="L37" s="31"/>
      <c r="M37" s="31"/>
      <c r="N37" s="31"/>
      <c r="O37" s="31"/>
      <c r="P37" s="26"/>
      <c r="Q37" s="14"/>
      <c r="R37" s="14"/>
      <c r="S37" s="14"/>
      <c r="T37" s="14"/>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5"/>
    </row>
    <row r="38" spans="1:65" s="4" customFormat="1">
      <c r="A38" s="46" t="s">
        <v>29</v>
      </c>
      <c r="B38" s="46"/>
      <c r="C38" s="46"/>
      <c r="D38" s="46"/>
      <c r="E38" s="46"/>
      <c r="F38" s="46"/>
      <c r="G38" s="46"/>
      <c r="H38" s="46"/>
      <c r="I38" s="46"/>
      <c r="J38" s="46"/>
      <c r="K38" s="46"/>
      <c r="L38" s="46"/>
      <c r="M38" s="46"/>
      <c r="N38" s="46"/>
      <c r="O38" s="46"/>
      <c r="P38" s="26"/>
      <c r="Q38" s="14"/>
      <c r="R38" s="14"/>
      <c r="S38" s="14"/>
      <c r="T38" s="14"/>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5"/>
    </row>
    <row r="39" spans="1:65" s="4" customFormat="1">
      <c r="A39" s="23"/>
      <c r="B39" s="29"/>
      <c r="C39" s="29"/>
      <c r="D39" s="25"/>
      <c r="E39" s="29"/>
      <c r="F39" s="31"/>
      <c r="G39" s="31"/>
      <c r="H39" s="31"/>
      <c r="I39" s="31"/>
      <c r="J39" s="31"/>
      <c r="K39" s="31"/>
      <c r="L39" s="31"/>
      <c r="M39" s="31"/>
      <c r="N39" s="31"/>
      <c r="O39" s="31"/>
      <c r="P39" s="26"/>
      <c r="Q39" s="14"/>
      <c r="R39" s="14"/>
      <c r="S39" s="14"/>
      <c r="T39" s="14"/>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5"/>
    </row>
    <row r="40" spans="1:65" s="4" customFormat="1">
      <c r="A40" s="23" t="s">
        <v>21</v>
      </c>
      <c r="B40" s="24">
        <f>+B42+B51+B55</f>
        <v>878954</v>
      </c>
      <c r="C40" s="24">
        <f>+C42+C51+C55</f>
        <v>374952</v>
      </c>
      <c r="D40" s="25"/>
      <c r="E40" s="24">
        <f>+E42+E51+E55</f>
        <v>738757</v>
      </c>
      <c r="F40" s="24">
        <f>+F42+F51+F55</f>
        <v>281676</v>
      </c>
      <c r="G40" s="21"/>
      <c r="H40" s="24">
        <f>+H42+H51</f>
        <v>32113</v>
      </c>
      <c r="I40" s="24">
        <f>+I42+I51</f>
        <v>2767</v>
      </c>
      <c r="J40" s="25"/>
      <c r="K40" s="24">
        <f>+K42+K51+K55</f>
        <v>108084</v>
      </c>
      <c r="L40" s="24">
        <f>+L42+L51+L55</f>
        <v>90509</v>
      </c>
      <c r="M40" s="25"/>
      <c r="N40" s="24">
        <f>+N42+N51+N55</f>
        <v>175252</v>
      </c>
      <c r="O40" s="24">
        <f>+O42+O51+O55</f>
        <v>13493</v>
      </c>
      <c r="P40" s="13"/>
      <c r="Q40" s="14"/>
      <c r="R40" s="14"/>
      <c r="S40" s="14"/>
      <c r="T40" s="14"/>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5"/>
    </row>
    <row r="41" spans="1:65" s="4" customFormat="1">
      <c r="A41" s="23"/>
      <c r="B41" s="29"/>
      <c r="C41" s="29"/>
      <c r="D41" s="25"/>
      <c r="E41" s="29"/>
      <c r="F41" s="29"/>
      <c r="G41" s="29"/>
      <c r="H41" s="29"/>
      <c r="I41" s="29"/>
      <c r="J41" s="29"/>
      <c r="K41" s="29"/>
      <c r="L41" s="29"/>
      <c r="M41" s="29"/>
      <c r="N41" s="29"/>
      <c r="O41" s="29"/>
      <c r="P41" s="26"/>
      <c r="Q41" s="14"/>
      <c r="R41" s="14"/>
      <c r="S41" s="14"/>
      <c r="T41" s="14"/>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5"/>
    </row>
    <row r="42" spans="1:65" s="4" customFormat="1">
      <c r="A42" s="23" t="s">
        <v>22</v>
      </c>
      <c r="B42" s="24">
        <f>+B43+B47</f>
        <v>476870</v>
      </c>
      <c r="C42" s="24">
        <f>+C43+C47</f>
        <v>250730</v>
      </c>
      <c r="D42" s="25"/>
      <c r="E42" s="24">
        <f>+E43+E47</f>
        <v>444027</v>
      </c>
      <c r="F42" s="24">
        <f>+F43+F47</f>
        <v>214304</v>
      </c>
      <c r="G42" s="21"/>
      <c r="H42" s="24">
        <f>+H43+H47</f>
        <v>5862</v>
      </c>
      <c r="I42" s="24">
        <f>+I43+I47</f>
        <v>240</v>
      </c>
      <c r="J42" s="25"/>
      <c r="K42" s="24">
        <f>+K43+K47</f>
        <v>26981</v>
      </c>
      <c r="L42" s="24">
        <f>+L43+L47</f>
        <v>36186</v>
      </c>
      <c r="M42" s="25"/>
      <c r="N42" s="24">
        <f>+N43+N47</f>
        <v>106647</v>
      </c>
      <c r="O42" s="24">
        <f>+O43+O47</f>
        <v>11965</v>
      </c>
      <c r="P42" s="26"/>
      <c r="Q42" s="14"/>
      <c r="R42" s="14"/>
      <c r="S42" s="14"/>
      <c r="T42" s="14"/>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5"/>
    </row>
    <row r="43" spans="1:65" s="4" customFormat="1">
      <c r="A43" s="23" t="s">
        <v>3</v>
      </c>
      <c r="B43" s="24">
        <f>SUM(B44:B45)</f>
        <v>306946</v>
      </c>
      <c r="C43" s="24">
        <f>SUM(C44:C45)</f>
        <v>146902</v>
      </c>
      <c r="D43" s="25"/>
      <c r="E43" s="24">
        <f>SUM(E44:E45)</f>
        <v>282639</v>
      </c>
      <c r="F43" s="24">
        <f>SUM(F44:F45)</f>
        <v>130910</v>
      </c>
      <c r="G43" s="25"/>
      <c r="H43" s="24">
        <f>SUM(H44:H45)</f>
        <v>5551</v>
      </c>
      <c r="I43" s="24">
        <f>SUM(I44:I45)</f>
        <v>190</v>
      </c>
      <c r="J43" s="25"/>
      <c r="K43" s="24">
        <f>SUM(K44:K45)</f>
        <v>18756</v>
      </c>
      <c r="L43" s="24">
        <f>SUM(L44:L45)</f>
        <v>15802</v>
      </c>
      <c r="M43" s="25"/>
      <c r="N43" s="24">
        <f>SUM(N44:N45)</f>
        <v>72053</v>
      </c>
      <c r="O43" s="24">
        <f>SUM(O44:O45)</f>
        <v>9113</v>
      </c>
      <c r="P43" s="26"/>
      <c r="Q43" s="14"/>
      <c r="R43" s="14"/>
      <c r="S43" s="14"/>
      <c r="T43" s="14"/>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5"/>
    </row>
    <row r="44" spans="1:65" s="4" customFormat="1">
      <c r="A44" s="23" t="s">
        <v>23</v>
      </c>
      <c r="B44" s="24">
        <v>115353</v>
      </c>
      <c r="C44" s="24">
        <v>100930</v>
      </c>
      <c r="D44" s="25"/>
      <c r="E44" s="24">
        <v>115353</v>
      </c>
      <c r="F44" s="24">
        <v>100930</v>
      </c>
      <c r="G44" s="25"/>
      <c r="H44" s="40">
        <v>0</v>
      </c>
      <c r="I44" s="40">
        <v>0</v>
      </c>
      <c r="J44" s="27"/>
      <c r="K44" s="40">
        <v>0</v>
      </c>
      <c r="L44" s="40">
        <v>0</v>
      </c>
      <c r="M44" s="27"/>
      <c r="N44" s="24">
        <v>38506</v>
      </c>
      <c r="O44" s="24">
        <v>8163</v>
      </c>
      <c r="P44" s="26"/>
      <c r="Q44" s="14"/>
      <c r="R44" s="14"/>
      <c r="S44" s="14"/>
      <c r="T44" s="14"/>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5"/>
    </row>
    <row r="45" spans="1:65" s="4" customFormat="1">
      <c r="A45" s="23" t="s">
        <v>24</v>
      </c>
      <c r="B45" s="24">
        <v>191593</v>
      </c>
      <c r="C45" s="24">
        <v>45972</v>
      </c>
      <c r="D45" s="25"/>
      <c r="E45" s="24">
        <v>167286</v>
      </c>
      <c r="F45" s="24">
        <v>29980</v>
      </c>
      <c r="G45" s="27"/>
      <c r="H45" s="24">
        <v>5551</v>
      </c>
      <c r="I45" s="24">
        <v>190</v>
      </c>
      <c r="J45" s="27"/>
      <c r="K45" s="24">
        <v>18756</v>
      </c>
      <c r="L45" s="24">
        <v>15802</v>
      </c>
      <c r="M45" s="27"/>
      <c r="N45" s="24">
        <v>33547</v>
      </c>
      <c r="O45" s="24">
        <v>950</v>
      </c>
      <c r="P45" s="26"/>
      <c r="Q45" s="14"/>
      <c r="R45" s="14"/>
      <c r="S45" s="14"/>
      <c r="T45" s="14"/>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5"/>
    </row>
    <row r="46" spans="1:65" s="4" customFormat="1">
      <c r="A46" s="22"/>
      <c r="B46" s="29"/>
      <c r="C46" s="29"/>
      <c r="D46" s="25"/>
      <c r="E46" s="29"/>
      <c r="F46" s="29"/>
      <c r="G46" s="21"/>
      <c r="H46" s="21"/>
      <c r="I46" s="21"/>
      <c r="J46" s="21"/>
      <c r="K46" s="21"/>
      <c r="L46" s="21"/>
      <c r="M46" s="21"/>
      <c r="N46" s="21"/>
      <c r="O46" s="21"/>
      <c r="P46" s="26"/>
      <c r="Q46" s="14"/>
      <c r="R46" s="14"/>
      <c r="S46" s="14"/>
      <c r="T46" s="14"/>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5"/>
    </row>
    <row r="47" spans="1:65" s="4" customFormat="1">
      <c r="A47" s="23" t="s">
        <v>11</v>
      </c>
      <c r="B47" s="24">
        <f>SUM(B48:B49)</f>
        <v>169924</v>
      </c>
      <c r="C47" s="24">
        <f>SUM(C48:C49)</f>
        <v>103828</v>
      </c>
      <c r="D47" s="25"/>
      <c r="E47" s="24">
        <f>SUM(E48:E49)</f>
        <v>161388</v>
      </c>
      <c r="F47" s="24">
        <f>SUM(F48:F49)</f>
        <v>83394</v>
      </c>
      <c r="G47" s="27"/>
      <c r="H47" s="24">
        <f>SUM(H48:H49)</f>
        <v>311</v>
      </c>
      <c r="I47" s="24">
        <f>SUM(I48:I49)</f>
        <v>50</v>
      </c>
      <c r="J47" s="27"/>
      <c r="K47" s="24">
        <f>SUM(K48:K49)</f>
        <v>8225</v>
      </c>
      <c r="L47" s="24">
        <f>SUM(L48:L49)</f>
        <v>20384</v>
      </c>
      <c r="M47" s="21"/>
      <c r="N47" s="24">
        <f>SUM(N48:N49)</f>
        <v>34594</v>
      </c>
      <c r="O47" s="24">
        <f>SUM(O48:O49)</f>
        <v>2852</v>
      </c>
      <c r="P47" s="26"/>
      <c r="Q47" s="14"/>
      <c r="R47" s="14"/>
      <c r="S47" s="14"/>
      <c r="T47" s="14"/>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5"/>
    </row>
    <row r="48" spans="1:65" s="4" customFormat="1">
      <c r="A48" s="23" t="s">
        <v>23</v>
      </c>
      <c r="B48" s="24">
        <v>59642</v>
      </c>
      <c r="C48" s="24">
        <v>38906</v>
      </c>
      <c r="D48" s="25"/>
      <c r="E48" s="24">
        <v>59642</v>
      </c>
      <c r="F48" s="24">
        <v>38906</v>
      </c>
      <c r="G48" s="27"/>
      <c r="H48" s="40">
        <v>0</v>
      </c>
      <c r="I48" s="40">
        <v>0</v>
      </c>
      <c r="J48" s="27"/>
      <c r="K48" s="40">
        <v>0</v>
      </c>
      <c r="L48" s="40">
        <v>0</v>
      </c>
      <c r="M48" s="21"/>
      <c r="N48" s="24">
        <v>16659</v>
      </c>
      <c r="O48" s="24">
        <v>2374</v>
      </c>
      <c r="P48" s="26"/>
      <c r="Q48" s="14"/>
      <c r="R48" s="14"/>
      <c r="S48" s="14"/>
      <c r="T48" s="14"/>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5"/>
    </row>
    <row r="49" spans="1:65" s="4" customFormat="1">
      <c r="A49" s="23" t="s">
        <v>24</v>
      </c>
      <c r="B49" s="24">
        <v>110282</v>
      </c>
      <c r="C49" s="24">
        <v>64922</v>
      </c>
      <c r="D49" s="25"/>
      <c r="E49" s="24">
        <v>101746</v>
      </c>
      <c r="F49" s="24">
        <v>44488</v>
      </c>
      <c r="G49" s="21"/>
      <c r="H49" s="24">
        <v>311</v>
      </c>
      <c r="I49" s="24">
        <v>50</v>
      </c>
      <c r="J49" s="27"/>
      <c r="K49" s="24">
        <v>8225</v>
      </c>
      <c r="L49" s="24">
        <v>20384</v>
      </c>
      <c r="M49" s="21"/>
      <c r="N49" s="24">
        <v>17935</v>
      </c>
      <c r="O49" s="24">
        <v>478</v>
      </c>
      <c r="P49" s="26"/>
      <c r="Q49" s="14"/>
      <c r="R49" s="14"/>
      <c r="S49" s="14"/>
      <c r="T49" s="14"/>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5"/>
    </row>
    <row r="50" spans="1:65" s="4" customFormat="1">
      <c r="A50" s="22"/>
      <c r="B50" s="29"/>
      <c r="C50" s="29"/>
      <c r="D50" s="25"/>
      <c r="E50" s="29"/>
      <c r="F50" s="29"/>
      <c r="G50" s="21"/>
      <c r="H50" s="29"/>
      <c r="I50" s="29"/>
      <c r="J50" s="25"/>
      <c r="K50" s="29"/>
      <c r="L50" s="29"/>
      <c r="M50" s="29"/>
      <c r="N50" s="29"/>
      <c r="O50" s="25"/>
      <c r="P50" s="26"/>
      <c r="Q50" s="14"/>
      <c r="R50" s="14"/>
      <c r="S50" s="14"/>
      <c r="T50" s="14"/>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5"/>
    </row>
    <row r="51" spans="1:65" s="4" customFormat="1">
      <c r="A51" s="23" t="s">
        <v>25</v>
      </c>
      <c r="B51" s="24">
        <f>SUM(B52:B53)</f>
        <v>368994</v>
      </c>
      <c r="C51" s="24">
        <f>SUM(C52:C53)</f>
        <v>114540</v>
      </c>
      <c r="D51" s="25"/>
      <c r="E51" s="24">
        <f>SUM(E52:E53)</f>
        <v>263452</v>
      </c>
      <c r="F51" s="24">
        <f>SUM(F52:F53)</f>
        <v>58933</v>
      </c>
      <c r="G51" s="27"/>
      <c r="H51" s="24">
        <f>SUM(H52:H53)</f>
        <v>26251</v>
      </c>
      <c r="I51" s="24">
        <f>SUM(I52:I53)</f>
        <v>2527</v>
      </c>
      <c r="J51" s="27"/>
      <c r="K51" s="24">
        <f>SUM(K52:K53)</f>
        <v>79291</v>
      </c>
      <c r="L51" s="24">
        <f>SUM(L52:L53)</f>
        <v>53080</v>
      </c>
      <c r="M51" s="21"/>
      <c r="N51" s="24">
        <f>SUM(N52:N53)</f>
        <v>62129</v>
      </c>
      <c r="O51" s="24">
        <f>SUM(O52:O53)</f>
        <v>1028</v>
      </c>
      <c r="P51" s="26"/>
      <c r="Q51" s="14"/>
      <c r="R51" s="14"/>
      <c r="S51" s="14"/>
      <c r="T51" s="14"/>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5"/>
    </row>
    <row r="52" spans="1:65" s="4" customFormat="1">
      <c r="A52" s="23" t="s">
        <v>26</v>
      </c>
      <c r="B52" s="24">
        <v>1606</v>
      </c>
      <c r="C52" s="24">
        <v>1370</v>
      </c>
      <c r="D52" s="25"/>
      <c r="E52" s="24">
        <v>1606</v>
      </c>
      <c r="F52" s="24">
        <v>1370</v>
      </c>
      <c r="G52" s="21"/>
      <c r="H52" s="40">
        <v>0</v>
      </c>
      <c r="I52" s="40">
        <v>0</v>
      </c>
      <c r="J52" s="27"/>
      <c r="K52" s="40">
        <v>0</v>
      </c>
      <c r="L52" s="40">
        <v>0</v>
      </c>
      <c r="M52" s="29"/>
      <c r="N52" s="24">
        <v>465</v>
      </c>
      <c r="O52" s="24">
        <v>80</v>
      </c>
      <c r="P52" s="32"/>
      <c r="Q52" s="14"/>
      <c r="R52" s="14"/>
      <c r="S52" s="14"/>
      <c r="T52" s="14"/>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5"/>
    </row>
    <row r="53" spans="1:65" s="4" customFormat="1">
      <c r="A53" s="23" t="s">
        <v>27</v>
      </c>
      <c r="B53" s="24">
        <v>367388</v>
      </c>
      <c r="C53" s="24">
        <v>113170</v>
      </c>
      <c r="D53" s="25"/>
      <c r="E53" s="24">
        <v>261846</v>
      </c>
      <c r="F53" s="24">
        <v>57563</v>
      </c>
      <c r="G53" s="21"/>
      <c r="H53" s="24">
        <v>26251</v>
      </c>
      <c r="I53" s="24">
        <v>2527</v>
      </c>
      <c r="J53" s="27"/>
      <c r="K53" s="24">
        <v>79291</v>
      </c>
      <c r="L53" s="24">
        <v>53080</v>
      </c>
      <c r="M53" s="29"/>
      <c r="N53" s="24">
        <v>61664</v>
      </c>
      <c r="O53" s="24">
        <v>948</v>
      </c>
      <c r="P53" s="26"/>
      <c r="Q53" s="14"/>
      <c r="R53" s="14"/>
      <c r="S53" s="14"/>
      <c r="T53" s="14"/>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5"/>
    </row>
    <row r="54" spans="1:65" s="4" customFormat="1">
      <c r="A54" s="22"/>
      <c r="B54" s="29"/>
      <c r="C54" s="29"/>
      <c r="D54" s="25"/>
      <c r="E54" s="29"/>
      <c r="F54" s="29"/>
      <c r="G54" s="21"/>
      <c r="H54" s="21"/>
      <c r="I54" s="21"/>
      <c r="J54" s="21"/>
      <c r="K54" s="21"/>
      <c r="L54" s="21"/>
      <c r="M54" s="29"/>
      <c r="N54" s="21"/>
      <c r="O54" s="21"/>
      <c r="P54" s="26"/>
      <c r="Q54" s="14"/>
      <c r="R54" s="14"/>
      <c r="S54" s="14"/>
      <c r="T54" s="14"/>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5"/>
    </row>
    <row r="55" spans="1:65" s="4" customFormat="1">
      <c r="A55" s="23" t="s">
        <v>20</v>
      </c>
      <c r="B55" s="24">
        <f>SUM(B56:B57)</f>
        <v>33090</v>
      </c>
      <c r="C55" s="24">
        <f>SUM(C56:C57)</f>
        <v>9682</v>
      </c>
      <c r="D55" s="30"/>
      <c r="E55" s="24">
        <f>SUM(E56:E57)</f>
        <v>31278</v>
      </c>
      <c r="F55" s="24">
        <f>SUM(F56:F57)</f>
        <v>8439</v>
      </c>
      <c r="G55" s="27"/>
      <c r="H55" s="40">
        <v>0</v>
      </c>
      <c r="I55" s="40">
        <v>0</v>
      </c>
      <c r="J55" s="30"/>
      <c r="K55" s="24">
        <f>SUM(K56:K57)</f>
        <v>1812</v>
      </c>
      <c r="L55" s="24">
        <f>SUM(L56:L57)</f>
        <v>1243</v>
      </c>
      <c r="M55" s="25"/>
      <c r="N55" s="24">
        <f>SUM(N56:N57)</f>
        <v>6476</v>
      </c>
      <c r="O55" s="24">
        <f>SUM(O56:O57)</f>
        <v>500</v>
      </c>
      <c r="P55" s="26"/>
      <c r="Q55" s="14"/>
      <c r="R55" s="14"/>
      <c r="S55" s="14"/>
      <c r="T55" s="14"/>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5"/>
    </row>
    <row r="56" spans="1:65" s="4" customFormat="1">
      <c r="A56" s="23" t="s">
        <v>26</v>
      </c>
      <c r="B56" s="24">
        <v>10024</v>
      </c>
      <c r="C56" s="24">
        <v>2157</v>
      </c>
      <c r="D56" s="25"/>
      <c r="E56" s="24">
        <v>10024</v>
      </c>
      <c r="F56" s="24">
        <v>2157</v>
      </c>
      <c r="G56" s="21"/>
      <c r="H56" s="40">
        <v>0</v>
      </c>
      <c r="I56" s="40">
        <v>0</v>
      </c>
      <c r="J56" s="21"/>
      <c r="K56" s="40">
        <v>0</v>
      </c>
      <c r="L56" s="40">
        <v>0</v>
      </c>
      <c r="M56" s="29"/>
      <c r="N56" s="24">
        <v>2516</v>
      </c>
      <c r="O56" s="24">
        <v>197</v>
      </c>
      <c r="P56" s="26"/>
      <c r="Q56" s="14"/>
      <c r="R56" s="14"/>
      <c r="S56" s="14"/>
      <c r="T56" s="14"/>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5"/>
    </row>
    <row r="57" spans="1:65" s="4" customFormat="1">
      <c r="A57" s="23" t="s">
        <v>27</v>
      </c>
      <c r="B57" s="24">
        <v>23066</v>
      </c>
      <c r="C57" s="24">
        <v>7525</v>
      </c>
      <c r="D57" s="25"/>
      <c r="E57" s="24">
        <v>21254</v>
      </c>
      <c r="F57" s="24">
        <v>6282</v>
      </c>
      <c r="G57" s="21"/>
      <c r="H57" s="40">
        <v>0</v>
      </c>
      <c r="I57" s="40">
        <v>0</v>
      </c>
      <c r="J57" s="29"/>
      <c r="K57" s="24">
        <v>1812</v>
      </c>
      <c r="L57" s="24">
        <v>1243</v>
      </c>
      <c r="M57" s="29"/>
      <c r="N57" s="24">
        <v>3960</v>
      </c>
      <c r="O57" s="24">
        <v>303</v>
      </c>
      <c r="P57" s="26"/>
      <c r="Q57" s="14"/>
      <c r="R57" s="14"/>
      <c r="S57" s="14"/>
      <c r="T57" s="14"/>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5"/>
    </row>
    <row r="58" spans="1:65">
      <c r="A58" s="33"/>
      <c r="B58" s="34"/>
      <c r="C58" s="34"/>
      <c r="D58" s="34"/>
      <c r="E58" s="34"/>
      <c r="F58" s="35"/>
      <c r="G58" s="35"/>
      <c r="H58" s="35"/>
      <c r="I58" s="35"/>
      <c r="J58" s="35"/>
      <c r="K58" s="35"/>
      <c r="L58" s="35"/>
      <c r="M58" s="35"/>
      <c r="N58" s="35"/>
      <c r="O58" s="35"/>
      <c r="P58" s="26"/>
      <c r="Q58" s="14"/>
      <c r="R58" s="14"/>
      <c r="S58" s="14"/>
      <c r="T58" s="14"/>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row>
    <row r="59" spans="1:65">
      <c r="A59" s="8" t="s">
        <v>35</v>
      </c>
      <c r="B59" s="36"/>
      <c r="C59" s="36"/>
      <c r="D59" s="24"/>
      <c r="E59" s="36"/>
      <c r="F59" s="37"/>
      <c r="G59" s="38"/>
      <c r="H59" s="37"/>
      <c r="I59" s="37"/>
      <c r="J59" s="38"/>
      <c r="K59" s="37"/>
      <c r="L59" s="38"/>
      <c r="M59" s="38"/>
      <c r="N59" s="37"/>
      <c r="O59" s="37"/>
      <c r="P59" s="11"/>
      <c r="Q59" s="7"/>
      <c r="R59" s="7"/>
      <c r="S59" s="7"/>
      <c r="T59" s="7"/>
    </row>
    <row r="60" spans="1:65">
      <c r="A60" s="7"/>
      <c r="B60" s="36"/>
      <c r="C60" s="36"/>
      <c r="D60" s="24"/>
      <c r="E60" s="36"/>
      <c r="F60" s="37"/>
      <c r="G60" s="38"/>
      <c r="H60" s="37"/>
      <c r="I60" s="37"/>
      <c r="J60" s="38"/>
      <c r="K60" s="37"/>
      <c r="L60" s="38"/>
      <c r="M60" s="38"/>
      <c r="N60" s="38"/>
      <c r="O60" s="38"/>
      <c r="P60" s="11"/>
      <c r="Q60" s="7"/>
      <c r="R60" s="7"/>
      <c r="S60" s="7"/>
      <c r="T60" s="7"/>
    </row>
    <row r="61" spans="1:65">
      <c r="A61" s="7"/>
      <c r="B61" s="36"/>
      <c r="C61" s="36"/>
      <c r="D61" s="24"/>
      <c r="E61" s="36"/>
      <c r="F61" s="37"/>
      <c r="G61" s="38"/>
      <c r="H61" s="37"/>
      <c r="I61" s="37"/>
      <c r="J61" s="38"/>
      <c r="K61" s="37"/>
      <c r="L61" s="38"/>
      <c r="M61" s="38"/>
      <c r="N61" s="37"/>
      <c r="O61" s="37"/>
      <c r="P61" s="11"/>
      <c r="Q61" s="7"/>
      <c r="R61" s="7"/>
      <c r="S61" s="7"/>
      <c r="T61" s="7"/>
    </row>
    <row r="62" spans="1:65">
      <c r="A62" s="7"/>
      <c r="B62" s="24"/>
      <c r="C62" s="24"/>
      <c r="D62" s="24"/>
      <c r="E62" s="24"/>
      <c r="F62" s="38"/>
      <c r="G62" s="38"/>
      <c r="H62" s="38"/>
      <c r="I62" s="38"/>
      <c r="J62" s="38"/>
      <c r="K62" s="38"/>
      <c r="L62" s="38"/>
      <c r="M62" s="38"/>
      <c r="N62" s="38"/>
      <c r="O62" s="38"/>
      <c r="P62" s="11"/>
      <c r="Q62" s="7"/>
      <c r="R62" s="7"/>
      <c r="S62" s="7"/>
      <c r="T62" s="7"/>
    </row>
    <row r="63" spans="1:65">
      <c r="A63" s="7"/>
      <c r="B63" s="24"/>
      <c r="C63" s="24"/>
      <c r="D63" s="24"/>
      <c r="E63" s="24"/>
      <c r="F63" s="38"/>
      <c r="G63" s="38"/>
      <c r="H63" s="38"/>
      <c r="I63" s="38"/>
      <c r="J63" s="38"/>
      <c r="K63" s="38"/>
      <c r="L63" s="38"/>
      <c r="M63" s="38"/>
      <c r="N63" s="38"/>
      <c r="O63" s="38"/>
      <c r="P63" s="11"/>
      <c r="Q63" s="7"/>
      <c r="R63" s="7"/>
      <c r="S63" s="7"/>
      <c r="T63" s="7"/>
    </row>
    <row r="64" spans="1:65">
      <c r="A64" s="7"/>
      <c r="B64" s="24"/>
      <c r="C64" s="24"/>
      <c r="D64" s="24"/>
      <c r="E64" s="24"/>
      <c r="F64" s="38"/>
      <c r="G64" s="38"/>
      <c r="H64" s="38"/>
      <c r="I64" s="38"/>
      <c r="J64" s="38"/>
      <c r="K64" s="38"/>
      <c r="L64" s="38"/>
      <c r="M64" s="38"/>
      <c r="N64" s="38"/>
      <c r="O64" s="38"/>
      <c r="P64" s="11"/>
      <c r="Q64" s="7"/>
      <c r="R64" s="7"/>
      <c r="S64" s="7"/>
      <c r="T64" s="7"/>
    </row>
    <row r="65" spans="1:20">
      <c r="A65" s="7"/>
      <c r="B65" s="24"/>
      <c r="C65" s="24"/>
      <c r="D65" s="24"/>
      <c r="E65" s="24"/>
      <c r="F65" s="38"/>
      <c r="G65" s="38"/>
      <c r="H65" s="38"/>
      <c r="I65" s="38"/>
      <c r="J65" s="38"/>
      <c r="K65" s="38"/>
      <c r="L65" s="38"/>
      <c r="M65" s="38"/>
      <c r="N65" s="38"/>
      <c r="O65" s="38"/>
      <c r="P65" s="11"/>
      <c r="Q65" s="7"/>
      <c r="R65" s="7"/>
      <c r="S65" s="7"/>
      <c r="T65" s="7"/>
    </row>
    <row r="66" spans="1:20">
      <c r="A66" s="7"/>
      <c r="B66" s="24"/>
      <c r="C66" s="24"/>
      <c r="D66" s="24"/>
      <c r="E66" s="24"/>
      <c r="F66" s="38"/>
      <c r="G66" s="38"/>
      <c r="H66" s="38"/>
      <c r="I66" s="38"/>
      <c r="J66" s="38"/>
      <c r="K66" s="38"/>
      <c r="L66" s="38"/>
      <c r="M66" s="38"/>
      <c r="N66" s="38"/>
      <c r="O66" s="38"/>
      <c r="P66" s="11"/>
      <c r="Q66" s="7"/>
      <c r="R66" s="7"/>
      <c r="S66" s="7"/>
      <c r="T66" s="7"/>
    </row>
    <row r="67" spans="1:20">
      <c r="A67" s="7"/>
      <c r="B67" s="24"/>
      <c r="C67" s="24"/>
      <c r="D67" s="24"/>
      <c r="E67" s="24"/>
      <c r="F67" s="38"/>
      <c r="G67" s="38"/>
      <c r="H67" s="38"/>
      <c r="I67" s="38"/>
      <c r="J67" s="38"/>
      <c r="K67" s="38"/>
      <c r="L67" s="38"/>
      <c r="M67" s="38"/>
      <c r="N67" s="38"/>
      <c r="O67" s="38"/>
      <c r="P67" s="11"/>
      <c r="Q67" s="7"/>
      <c r="R67" s="7"/>
      <c r="S67" s="7"/>
      <c r="T67" s="7"/>
    </row>
    <row r="68" spans="1:20">
      <c r="A68" s="7"/>
      <c r="B68" s="24"/>
      <c r="C68" s="24"/>
      <c r="D68" s="24"/>
      <c r="E68" s="24"/>
      <c r="F68" s="38"/>
      <c r="G68" s="38"/>
      <c r="H68" s="38"/>
      <c r="I68" s="38"/>
      <c r="J68" s="38"/>
      <c r="K68" s="38"/>
      <c r="L68" s="38"/>
      <c r="M68" s="38"/>
      <c r="N68" s="38"/>
      <c r="O68" s="38"/>
      <c r="P68" s="11"/>
      <c r="Q68" s="7"/>
      <c r="R68" s="7"/>
      <c r="S68" s="7"/>
      <c r="T68" s="7"/>
    </row>
    <row r="69" spans="1:20">
      <c r="A69" s="7"/>
      <c r="B69" s="24"/>
      <c r="C69" s="24"/>
      <c r="D69" s="24"/>
      <c r="E69" s="24"/>
      <c r="F69" s="38"/>
      <c r="G69" s="38"/>
      <c r="H69" s="38"/>
      <c r="I69" s="38"/>
      <c r="J69" s="38"/>
      <c r="K69" s="38"/>
      <c r="L69" s="38"/>
      <c r="M69" s="38"/>
      <c r="N69" s="38"/>
      <c r="O69" s="38"/>
      <c r="P69" s="11"/>
      <c r="Q69" s="7"/>
      <c r="R69" s="7"/>
      <c r="S69" s="7"/>
      <c r="T69" s="7"/>
    </row>
    <row r="70" spans="1:20">
      <c r="A70" s="7"/>
      <c r="B70" s="24"/>
      <c r="C70" s="24"/>
      <c r="D70" s="24"/>
      <c r="E70" s="24"/>
      <c r="F70" s="38"/>
      <c r="G70" s="38"/>
      <c r="H70" s="38"/>
      <c r="I70" s="38"/>
      <c r="J70" s="38"/>
      <c r="K70" s="38"/>
      <c r="L70" s="38"/>
      <c r="M70" s="38"/>
      <c r="N70" s="38"/>
      <c r="O70" s="38"/>
      <c r="P70" s="11"/>
      <c r="Q70" s="7"/>
      <c r="R70" s="7"/>
      <c r="S70" s="7"/>
      <c r="T70" s="7"/>
    </row>
    <row r="71" spans="1:20">
      <c r="A71" s="7"/>
      <c r="B71" s="24"/>
      <c r="C71" s="24"/>
      <c r="D71" s="24"/>
      <c r="E71" s="24"/>
      <c r="F71" s="38"/>
      <c r="G71" s="38"/>
      <c r="H71" s="38"/>
      <c r="I71" s="38"/>
      <c r="J71" s="38"/>
      <c r="K71" s="38"/>
      <c r="L71" s="38"/>
      <c r="M71" s="38"/>
      <c r="N71" s="38"/>
      <c r="O71" s="38"/>
      <c r="P71" s="11"/>
      <c r="Q71" s="7"/>
      <c r="R71" s="7"/>
      <c r="S71" s="7"/>
      <c r="T71" s="7"/>
    </row>
    <row r="72" spans="1:20">
      <c r="A72" s="7"/>
      <c r="B72" s="24"/>
      <c r="C72" s="24"/>
      <c r="D72" s="24"/>
      <c r="E72" s="24"/>
      <c r="F72" s="38"/>
      <c r="G72" s="38"/>
      <c r="H72" s="38"/>
      <c r="I72" s="38"/>
      <c r="J72" s="38"/>
      <c r="K72" s="38"/>
      <c r="L72" s="38"/>
      <c r="M72" s="38"/>
      <c r="N72" s="38"/>
      <c r="O72" s="38"/>
      <c r="P72" s="11"/>
      <c r="Q72" s="7"/>
      <c r="R72" s="7"/>
      <c r="S72" s="7"/>
      <c r="T72" s="7"/>
    </row>
    <row r="73" spans="1:20">
      <c r="A73" s="7"/>
      <c r="B73" s="24"/>
      <c r="C73" s="24"/>
      <c r="D73" s="24"/>
      <c r="E73" s="24"/>
      <c r="F73" s="38"/>
      <c r="G73" s="38"/>
      <c r="H73" s="38"/>
      <c r="I73" s="38"/>
      <c r="J73" s="38"/>
      <c r="K73" s="38"/>
      <c r="L73" s="38"/>
      <c r="M73" s="38"/>
      <c r="N73" s="38"/>
      <c r="O73" s="38"/>
      <c r="P73" s="11"/>
      <c r="Q73" s="7"/>
      <c r="R73" s="7"/>
      <c r="S73" s="7"/>
      <c r="T73" s="7"/>
    </row>
    <row r="74" spans="1:20">
      <c r="A74" s="7"/>
      <c r="B74" s="24"/>
      <c r="C74" s="24"/>
      <c r="D74" s="24"/>
      <c r="E74" s="24"/>
      <c r="F74" s="38"/>
      <c r="G74" s="38"/>
      <c r="H74" s="38"/>
      <c r="I74" s="38"/>
      <c r="J74" s="38"/>
      <c r="K74" s="38"/>
      <c r="L74" s="38"/>
      <c r="M74" s="38"/>
      <c r="N74" s="38"/>
      <c r="O74" s="38"/>
      <c r="P74" s="11"/>
      <c r="Q74" s="7"/>
      <c r="R74" s="7"/>
      <c r="S74" s="7"/>
      <c r="T74" s="7"/>
    </row>
    <row r="75" spans="1:20">
      <c r="A75" s="7"/>
      <c r="B75" s="24"/>
      <c r="C75" s="24"/>
      <c r="D75" s="24"/>
      <c r="E75" s="24"/>
      <c r="F75" s="38"/>
      <c r="G75" s="38"/>
      <c r="H75" s="38"/>
      <c r="I75" s="38"/>
      <c r="J75" s="38"/>
      <c r="K75" s="38"/>
      <c r="L75" s="38"/>
      <c r="M75" s="38"/>
      <c r="N75" s="38"/>
      <c r="O75" s="38"/>
      <c r="P75" s="11"/>
      <c r="Q75" s="7"/>
      <c r="R75" s="7"/>
      <c r="S75" s="7"/>
      <c r="T75" s="7"/>
    </row>
    <row r="76" spans="1:20">
      <c r="A76" s="7"/>
      <c r="B76" s="24"/>
      <c r="C76" s="24"/>
      <c r="D76" s="24"/>
      <c r="E76" s="24"/>
      <c r="F76" s="38"/>
      <c r="G76" s="38"/>
      <c r="H76" s="38"/>
      <c r="I76" s="38"/>
      <c r="J76" s="38"/>
      <c r="K76" s="38"/>
      <c r="L76" s="38"/>
      <c r="M76" s="38"/>
      <c r="N76" s="38"/>
      <c r="O76" s="38"/>
      <c r="P76" s="11"/>
      <c r="Q76" s="7"/>
      <c r="R76" s="7"/>
      <c r="S76" s="7"/>
      <c r="T76" s="7"/>
    </row>
    <row r="77" spans="1:20">
      <c r="A77" s="7"/>
      <c r="B77" s="24"/>
      <c r="C77" s="24"/>
      <c r="D77" s="24"/>
      <c r="E77" s="24"/>
      <c r="F77" s="38"/>
      <c r="G77" s="38"/>
      <c r="H77" s="38"/>
      <c r="I77" s="38"/>
      <c r="J77" s="38"/>
      <c r="K77" s="38"/>
      <c r="L77" s="38"/>
      <c r="M77" s="38"/>
      <c r="N77" s="38"/>
      <c r="O77" s="38"/>
      <c r="P77" s="11"/>
      <c r="Q77" s="7"/>
      <c r="R77" s="7"/>
      <c r="S77" s="7"/>
      <c r="T77" s="7"/>
    </row>
    <row r="78" spans="1:20">
      <c r="A78" s="7"/>
      <c r="B78" s="24"/>
      <c r="C78" s="24"/>
      <c r="D78" s="24"/>
      <c r="E78" s="24"/>
      <c r="F78" s="38"/>
      <c r="G78" s="38"/>
      <c r="H78" s="38"/>
      <c r="I78" s="38"/>
      <c r="J78" s="38"/>
      <c r="K78" s="38"/>
      <c r="L78" s="38"/>
      <c r="M78" s="38"/>
      <c r="N78" s="38"/>
      <c r="O78" s="38"/>
      <c r="P78" s="11"/>
      <c r="Q78" s="7"/>
      <c r="R78" s="7"/>
      <c r="S78" s="7"/>
      <c r="T78" s="7"/>
    </row>
    <row r="79" spans="1:20">
      <c r="A79" s="7"/>
      <c r="B79" s="24"/>
      <c r="C79" s="24"/>
      <c r="D79" s="24"/>
      <c r="E79" s="24"/>
      <c r="F79" s="38"/>
      <c r="G79" s="38"/>
      <c r="H79" s="38"/>
      <c r="I79" s="38"/>
      <c r="J79" s="38"/>
      <c r="K79" s="38"/>
      <c r="L79" s="38"/>
      <c r="M79" s="38"/>
      <c r="N79" s="38"/>
      <c r="O79" s="38"/>
      <c r="P79" s="11"/>
      <c r="Q79" s="7"/>
      <c r="R79" s="7"/>
      <c r="S79" s="7"/>
      <c r="T79" s="7"/>
    </row>
    <row r="80" spans="1:20">
      <c r="A80" s="7"/>
      <c r="B80" s="24"/>
      <c r="C80" s="24"/>
      <c r="D80" s="24"/>
      <c r="E80" s="24"/>
      <c r="F80" s="38"/>
      <c r="G80" s="38"/>
      <c r="H80" s="38"/>
      <c r="I80" s="38"/>
      <c r="J80" s="38"/>
      <c r="K80" s="38"/>
      <c r="L80" s="38"/>
      <c r="M80" s="38"/>
      <c r="N80" s="38"/>
      <c r="O80" s="38"/>
      <c r="P80" s="11"/>
      <c r="Q80" s="7"/>
      <c r="R80" s="7"/>
      <c r="S80" s="7"/>
      <c r="T80" s="7"/>
    </row>
    <row r="81" spans="1:20">
      <c r="A81" s="7"/>
      <c r="B81" s="24"/>
      <c r="C81" s="24"/>
      <c r="D81" s="24"/>
      <c r="E81" s="24"/>
      <c r="F81" s="38"/>
      <c r="G81" s="38"/>
      <c r="H81" s="38"/>
      <c r="I81" s="38"/>
      <c r="J81" s="38"/>
      <c r="K81" s="38"/>
      <c r="L81" s="38"/>
      <c r="M81" s="38"/>
      <c r="N81" s="38"/>
      <c r="O81" s="38"/>
      <c r="P81" s="11"/>
      <c r="Q81" s="7"/>
      <c r="R81" s="7"/>
      <c r="S81" s="7"/>
      <c r="T81" s="7"/>
    </row>
    <row r="82" spans="1:20">
      <c r="A82" s="7"/>
      <c r="B82" s="7"/>
      <c r="C82" s="7"/>
      <c r="D82" s="7"/>
      <c r="E82" s="7"/>
      <c r="F82" s="9"/>
      <c r="G82" s="9"/>
      <c r="H82" s="9"/>
      <c r="I82" s="9"/>
      <c r="J82" s="9"/>
      <c r="K82" s="9"/>
      <c r="L82" s="9"/>
      <c r="M82" s="9"/>
      <c r="N82" s="9"/>
      <c r="O82" s="9"/>
      <c r="P82" s="11"/>
      <c r="Q82" s="7"/>
      <c r="R82" s="7"/>
      <c r="S82" s="7"/>
      <c r="T82" s="7"/>
    </row>
    <row r="83" spans="1:20">
      <c r="A83" s="7"/>
      <c r="B83" s="7"/>
      <c r="C83" s="7"/>
      <c r="D83" s="7"/>
      <c r="E83" s="7"/>
      <c r="F83" s="9"/>
      <c r="G83" s="9"/>
      <c r="H83" s="9"/>
      <c r="I83" s="9"/>
      <c r="J83" s="9"/>
      <c r="K83" s="9"/>
      <c r="L83" s="9"/>
      <c r="M83" s="9"/>
      <c r="N83" s="9"/>
      <c r="O83" s="9"/>
      <c r="P83" s="11"/>
      <c r="Q83" s="7"/>
      <c r="R83" s="7"/>
      <c r="S83" s="7"/>
      <c r="T83" s="7"/>
    </row>
    <row r="84" spans="1:20">
      <c r="A84" s="7"/>
      <c r="B84" s="7"/>
      <c r="C84" s="7"/>
      <c r="D84" s="7"/>
      <c r="E84" s="7"/>
      <c r="F84" s="9"/>
      <c r="G84" s="9"/>
      <c r="H84" s="9"/>
      <c r="I84" s="9"/>
      <c r="J84" s="9"/>
      <c r="K84" s="9"/>
      <c r="L84" s="9"/>
      <c r="M84" s="9"/>
      <c r="N84" s="9"/>
      <c r="O84" s="9"/>
      <c r="P84" s="11"/>
      <c r="Q84" s="7"/>
      <c r="R84" s="7"/>
      <c r="S84" s="7"/>
      <c r="T84" s="7"/>
    </row>
    <row r="85" spans="1:20">
      <c r="A85" s="7"/>
      <c r="B85" s="7"/>
      <c r="C85" s="7"/>
      <c r="D85" s="7"/>
      <c r="E85" s="7"/>
      <c r="F85" s="9"/>
      <c r="G85" s="9"/>
      <c r="H85" s="9"/>
      <c r="I85" s="9"/>
      <c r="J85" s="9"/>
      <c r="K85" s="9"/>
      <c r="L85" s="9"/>
      <c r="M85" s="9"/>
      <c r="N85" s="9"/>
      <c r="O85" s="9"/>
      <c r="P85" s="11"/>
      <c r="Q85" s="7"/>
      <c r="R85" s="7"/>
      <c r="S85" s="7"/>
      <c r="T85" s="7"/>
    </row>
    <row r="86" spans="1:20">
      <c r="A86" s="7"/>
      <c r="B86" s="7"/>
      <c r="C86" s="7"/>
      <c r="D86" s="7"/>
      <c r="E86" s="7"/>
      <c r="F86" s="9"/>
      <c r="G86" s="9"/>
      <c r="H86" s="9"/>
      <c r="I86" s="9"/>
      <c r="J86" s="9"/>
      <c r="K86" s="9"/>
      <c r="L86" s="9"/>
      <c r="M86" s="9"/>
      <c r="N86" s="9"/>
      <c r="O86" s="9"/>
      <c r="P86" s="11"/>
      <c r="Q86" s="7"/>
      <c r="R86" s="7"/>
      <c r="S86" s="7"/>
      <c r="T86" s="7"/>
    </row>
    <row r="87" spans="1:20">
      <c r="A87" s="7"/>
      <c r="B87" s="7"/>
      <c r="C87" s="7"/>
      <c r="D87" s="7"/>
      <c r="E87" s="7"/>
      <c r="F87" s="9"/>
      <c r="G87" s="9"/>
      <c r="H87" s="9"/>
      <c r="I87" s="9"/>
      <c r="J87" s="9"/>
      <c r="K87" s="9"/>
      <c r="L87" s="9"/>
      <c r="M87" s="9"/>
      <c r="N87" s="9"/>
      <c r="O87" s="9"/>
      <c r="P87" s="11"/>
      <c r="Q87" s="7"/>
      <c r="R87" s="7"/>
      <c r="S87" s="7"/>
      <c r="T87" s="7"/>
    </row>
    <row r="88" spans="1:20">
      <c r="A88" s="7"/>
      <c r="B88" s="7"/>
      <c r="C88" s="7"/>
      <c r="D88" s="7"/>
      <c r="E88" s="7"/>
      <c r="F88" s="9"/>
      <c r="G88" s="9"/>
      <c r="H88" s="9"/>
      <c r="I88" s="9"/>
      <c r="J88" s="9"/>
      <c r="K88" s="9"/>
      <c r="L88" s="9"/>
      <c r="M88" s="9"/>
      <c r="N88" s="9"/>
      <c r="O88" s="9"/>
      <c r="P88" s="11"/>
      <c r="Q88" s="7"/>
      <c r="R88" s="7"/>
      <c r="S88" s="7"/>
      <c r="T88" s="7"/>
    </row>
    <row r="89" spans="1:20">
      <c r="A89" s="7"/>
      <c r="B89" s="7"/>
      <c r="C89" s="7"/>
      <c r="D89" s="7"/>
      <c r="E89" s="7"/>
      <c r="F89" s="9"/>
      <c r="G89" s="9"/>
      <c r="H89" s="9"/>
      <c r="I89" s="9"/>
      <c r="J89" s="9"/>
      <c r="K89" s="9"/>
      <c r="L89" s="9"/>
      <c r="M89" s="9"/>
      <c r="N89" s="9"/>
      <c r="O89" s="9"/>
      <c r="P89" s="11"/>
      <c r="Q89" s="7"/>
      <c r="R89" s="7"/>
      <c r="S89" s="7"/>
      <c r="T89" s="7"/>
    </row>
    <row r="90" spans="1:20">
      <c r="A90" s="7"/>
      <c r="B90" s="7"/>
      <c r="C90" s="7"/>
      <c r="D90" s="7"/>
      <c r="E90" s="7"/>
      <c r="F90" s="9"/>
      <c r="G90" s="9"/>
      <c r="H90" s="9"/>
      <c r="I90" s="9"/>
      <c r="J90" s="9"/>
      <c r="K90" s="9"/>
      <c r="L90" s="9"/>
      <c r="M90" s="9"/>
      <c r="N90" s="9"/>
      <c r="O90" s="9"/>
      <c r="P90" s="11"/>
      <c r="Q90" s="7"/>
      <c r="R90" s="7"/>
      <c r="S90" s="7"/>
      <c r="T90" s="7"/>
    </row>
    <row r="91" spans="1:20">
      <c r="A91" s="7"/>
      <c r="B91" s="7"/>
      <c r="C91" s="7"/>
      <c r="D91" s="7"/>
      <c r="E91" s="7"/>
      <c r="F91" s="9"/>
      <c r="G91" s="9"/>
      <c r="H91" s="9"/>
      <c r="I91" s="9"/>
      <c r="J91" s="9"/>
      <c r="K91" s="9"/>
      <c r="L91" s="9"/>
      <c r="M91" s="9"/>
      <c r="N91" s="9"/>
      <c r="O91" s="9"/>
      <c r="P91" s="11"/>
      <c r="Q91" s="7"/>
      <c r="R91" s="7"/>
      <c r="S91" s="7"/>
      <c r="T91" s="7"/>
    </row>
    <row r="92" spans="1:20">
      <c r="P92" s="2"/>
    </row>
    <row r="93" spans="1:20">
      <c r="P93" s="2"/>
    </row>
    <row r="94" spans="1:20">
      <c r="P94" s="2"/>
    </row>
    <row r="95" spans="1:20">
      <c r="P95" s="2"/>
    </row>
    <row r="96" spans="1:20">
      <c r="P96" s="2"/>
    </row>
    <row r="97" spans="16:16">
      <c r="P97" s="2"/>
    </row>
    <row r="98" spans="16:16">
      <c r="P98" s="2"/>
    </row>
    <row r="99" spans="16:16">
      <c r="P99" s="2"/>
    </row>
    <row r="100" spans="16:16">
      <c r="P100" s="2"/>
    </row>
    <row r="101" spans="16:16">
      <c r="P101" s="2"/>
    </row>
    <row r="102" spans="16:16">
      <c r="P102" s="2"/>
    </row>
    <row r="103" spans="16:16">
      <c r="P103" s="2"/>
    </row>
    <row r="104" spans="16:16">
      <c r="P104" s="2"/>
    </row>
    <row r="105" spans="16:16">
      <c r="P105" s="2"/>
    </row>
    <row r="106" spans="16:16">
      <c r="P106" s="2"/>
    </row>
    <row r="107" spans="16:16">
      <c r="P107" s="2"/>
    </row>
    <row r="108" spans="16:16">
      <c r="P108" s="2"/>
    </row>
    <row r="109" spans="16:16">
      <c r="P109" s="2"/>
    </row>
    <row r="110" spans="16:16">
      <c r="P110" s="2"/>
    </row>
    <row r="111" spans="16:16">
      <c r="P111" s="2"/>
    </row>
    <row r="112" spans="16:16">
      <c r="P112" s="2"/>
    </row>
    <row r="113" spans="16:16">
      <c r="P113" s="2"/>
    </row>
    <row r="114" spans="16:16">
      <c r="P114" s="2"/>
    </row>
    <row r="115" spans="16:16">
      <c r="P115" s="2"/>
    </row>
    <row r="116" spans="16:16">
      <c r="P116" s="2"/>
    </row>
    <row r="117" spans="16:16">
      <c r="P117" s="2"/>
    </row>
    <row r="118" spans="16:16">
      <c r="P118" s="2"/>
    </row>
    <row r="119" spans="16:16">
      <c r="P119" s="2"/>
    </row>
    <row r="120" spans="16:16">
      <c r="P120" s="2"/>
    </row>
    <row r="121" spans="16:16">
      <c r="P121" s="2"/>
    </row>
    <row r="122" spans="16:16">
      <c r="P122" s="2"/>
    </row>
    <row r="123" spans="16:16">
      <c r="P123" s="2"/>
    </row>
    <row r="124" spans="16:16">
      <c r="P124" s="2"/>
    </row>
  </sheetData>
  <mergeCells count="8">
    <mergeCell ref="A1:O1"/>
    <mergeCell ref="A38:O38"/>
    <mergeCell ref="B4:L4"/>
    <mergeCell ref="B5:C5"/>
    <mergeCell ref="E5:F5"/>
    <mergeCell ref="H5:I5"/>
    <mergeCell ref="K5:L5"/>
    <mergeCell ref="N5:O5"/>
  </mergeCells>
  <pageMargins left="0.25" right="0.25" top="0.75" bottom="0.75" header="0.3" footer="0.3"/>
  <pageSetup scale="86"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7"/>
  <sheetViews>
    <sheetView workbookViewId="0">
      <selection sqref="A1:O1"/>
    </sheetView>
  </sheetViews>
  <sheetFormatPr defaultRowHeight="12.75"/>
  <cols>
    <col min="1" max="1" width="45.7109375" customWidth="1"/>
    <col min="2" max="3" width="11.7109375" customWidth="1"/>
    <col min="4" max="4" width="1.7109375" customWidth="1"/>
    <col min="5" max="6" width="11.7109375" customWidth="1"/>
    <col min="7" max="7" width="1.7109375" customWidth="1"/>
    <col min="8" max="9" width="11.7109375" customWidth="1"/>
    <col min="10" max="10" width="1.7109375" customWidth="1"/>
    <col min="11" max="12" width="11.7109375" customWidth="1"/>
    <col min="13" max="13" width="1.7109375" customWidth="1"/>
    <col min="14" max="256" width="11.7109375" customWidth="1"/>
  </cols>
  <sheetData>
    <row r="1" spans="1:15" ht="42" customHeight="1">
      <c r="A1" s="45" t="s">
        <v>34</v>
      </c>
      <c r="B1" s="45"/>
      <c r="C1" s="45"/>
      <c r="D1" s="45"/>
      <c r="E1" s="45"/>
      <c r="F1" s="45"/>
      <c r="G1" s="45"/>
      <c r="H1" s="45"/>
      <c r="I1" s="45"/>
      <c r="J1" s="45"/>
      <c r="K1" s="45"/>
      <c r="L1" s="45"/>
      <c r="M1" s="45"/>
      <c r="N1" s="45"/>
      <c r="O1" s="45"/>
    </row>
    <row r="2" spans="1:15" ht="20.25">
      <c r="A2" s="39" t="s">
        <v>96</v>
      </c>
      <c r="B2" s="7"/>
      <c r="C2" s="7"/>
      <c r="D2" s="7"/>
      <c r="E2" s="7"/>
      <c r="F2" s="10"/>
      <c r="G2" s="9"/>
      <c r="H2" s="10"/>
      <c r="I2" s="10"/>
      <c r="J2" s="9"/>
      <c r="K2" s="10"/>
      <c r="L2" s="10"/>
      <c r="M2" s="9"/>
      <c r="N2" s="9"/>
      <c r="O2" s="9"/>
    </row>
    <row r="3" spans="1:15" ht="14.25">
      <c r="A3" s="7"/>
      <c r="B3" s="7"/>
      <c r="C3" s="7"/>
      <c r="D3" s="7"/>
      <c r="E3" s="7"/>
      <c r="F3" s="9"/>
      <c r="G3" s="9"/>
      <c r="H3" s="9"/>
      <c r="I3" s="9"/>
      <c r="J3" s="9"/>
      <c r="K3" s="9"/>
      <c r="L3" s="9"/>
      <c r="M3" s="9"/>
      <c r="N3" s="9"/>
      <c r="O3" s="9"/>
    </row>
    <row r="4" spans="1:15" ht="14.25">
      <c r="A4" s="12"/>
      <c r="B4" s="41" t="s">
        <v>0</v>
      </c>
      <c r="C4" s="41"/>
      <c r="D4" s="41"/>
      <c r="E4" s="41"/>
      <c r="F4" s="41"/>
      <c r="G4" s="41"/>
      <c r="H4" s="41"/>
      <c r="I4" s="41"/>
      <c r="J4" s="41"/>
      <c r="K4" s="41"/>
      <c r="L4" s="41"/>
      <c r="M4" s="47"/>
      <c r="N4" s="47"/>
      <c r="O4" s="47"/>
    </row>
    <row r="5" spans="1:15" ht="14.25">
      <c r="A5" s="15"/>
      <c r="B5" s="42" t="s">
        <v>31</v>
      </c>
      <c r="C5" s="42"/>
      <c r="D5" s="14"/>
      <c r="E5" s="43" t="s">
        <v>1</v>
      </c>
      <c r="F5" s="43"/>
      <c r="G5" s="16"/>
      <c r="H5" s="44" t="s">
        <v>32</v>
      </c>
      <c r="I5" s="44"/>
      <c r="J5" s="16"/>
      <c r="K5" s="44" t="s">
        <v>2</v>
      </c>
      <c r="L5" s="44"/>
      <c r="M5" s="16"/>
      <c r="N5" s="44" t="s">
        <v>33</v>
      </c>
      <c r="O5" s="44"/>
    </row>
    <row r="6" spans="1:15" ht="14.25">
      <c r="A6" s="17" t="s">
        <v>30</v>
      </c>
      <c r="B6" s="18" t="s">
        <v>36</v>
      </c>
      <c r="C6" s="18" t="s">
        <v>37</v>
      </c>
      <c r="D6" s="19"/>
      <c r="E6" s="18" t="s">
        <v>36</v>
      </c>
      <c r="F6" s="18" t="s">
        <v>37</v>
      </c>
      <c r="G6" s="20"/>
      <c r="H6" s="18" t="s">
        <v>36</v>
      </c>
      <c r="I6" s="18" t="s">
        <v>37</v>
      </c>
      <c r="J6" s="20"/>
      <c r="K6" s="18" t="s">
        <v>36</v>
      </c>
      <c r="L6" s="18" t="s">
        <v>37</v>
      </c>
      <c r="M6" s="20"/>
      <c r="N6" s="18" t="s">
        <v>36</v>
      </c>
      <c r="O6" s="18" t="s">
        <v>37</v>
      </c>
    </row>
    <row r="7" spans="1:15" ht="14.25">
      <c r="A7" s="15"/>
      <c r="B7" s="21"/>
      <c r="C7" s="21"/>
      <c r="D7" s="22"/>
      <c r="E7" s="21"/>
      <c r="F7" s="21"/>
      <c r="G7" s="21"/>
      <c r="H7" s="21"/>
      <c r="I7" s="21"/>
      <c r="J7" s="21"/>
      <c r="K7" s="21"/>
      <c r="L7" s="21"/>
      <c r="M7" s="21"/>
      <c r="N7" s="21"/>
      <c r="O7" s="21"/>
    </row>
    <row r="8" spans="1:15" ht="14.25">
      <c r="A8" s="24" t="s">
        <v>21</v>
      </c>
      <c r="B8" s="40">
        <f>+B10+B25+B37</f>
        <v>800412</v>
      </c>
      <c r="C8" s="40">
        <f>+C10+C25+C37</f>
        <v>342315</v>
      </c>
      <c r="D8" s="24"/>
      <c r="E8" s="40">
        <f>+E10+E25+E37</f>
        <v>685759</v>
      </c>
      <c r="F8" s="40">
        <f>+F10+F25+F37</f>
        <v>230897</v>
      </c>
      <c r="G8" s="40"/>
      <c r="H8" s="40">
        <f>+H10+H25</f>
        <v>27821</v>
      </c>
      <c r="I8" s="40">
        <f>+I10+I25</f>
        <v>2771</v>
      </c>
      <c r="J8" s="40"/>
      <c r="K8" s="40">
        <f>+K10+K25+K37</f>
        <v>86832</v>
      </c>
      <c r="L8" s="40">
        <f>+L10+L25+L37</f>
        <v>108647</v>
      </c>
      <c r="M8" s="40"/>
      <c r="N8" s="40">
        <f>+N10+N25+N37</f>
        <v>169645</v>
      </c>
      <c r="O8" s="40">
        <f>+O10+O25+O37</f>
        <v>22776</v>
      </c>
    </row>
    <row r="9" spans="1:15" ht="14.25">
      <c r="A9" s="24"/>
      <c r="B9" s="40" t="s">
        <v>42</v>
      </c>
      <c r="C9" s="40"/>
      <c r="D9" s="24"/>
      <c r="E9" s="40"/>
      <c r="F9" s="40"/>
      <c r="G9" s="40"/>
      <c r="H9" s="40"/>
      <c r="I9" s="40"/>
      <c r="J9" s="40"/>
      <c r="K9" s="40"/>
      <c r="L9" s="40"/>
      <c r="M9" s="40"/>
      <c r="N9" s="40"/>
      <c r="O9" s="40"/>
    </row>
    <row r="10" spans="1:15" ht="14.25">
      <c r="A10" s="24" t="s">
        <v>22</v>
      </c>
      <c r="B10" s="40">
        <f>+B11+B20</f>
        <v>412437</v>
      </c>
      <c r="C10" s="40">
        <f>+C11+C20</f>
        <v>222250</v>
      </c>
      <c r="D10" s="24"/>
      <c r="E10" s="40">
        <f>+E11+E20</f>
        <v>383852</v>
      </c>
      <c r="F10" s="40">
        <f>+F11+F20</f>
        <v>180723</v>
      </c>
      <c r="G10" s="40"/>
      <c r="H10" s="40">
        <f>+H11+H20</f>
        <v>5027</v>
      </c>
      <c r="I10" s="40">
        <f>+I11+I20</f>
        <v>12</v>
      </c>
      <c r="J10" s="40"/>
      <c r="K10" s="40">
        <f>+K11+K20</f>
        <v>23558</v>
      </c>
      <c r="L10" s="40">
        <f>+L11+L20</f>
        <v>41515</v>
      </c>
      <c r="M10" s="40"/>
      <c r="N10" s="40">
        <f>+N11+N20</f>
        <v>94978</v>
      </c>
      <c r="O10" s="40">
        <f>+O11+O20</f>
        <v>16022</v>
      </c>
    </row>
    <row r="11" spans="1:15" ht="14.25">
      <c r="A11" s="24" t="s">
        <v>72</v>
      </c>
      <c r="B11" s="40">
        <f>SUM(B12:B18)</f>
        <v>284694</v>
      </c>
      <c r="C11" s="40">
        <f>SUM(C12:C18)</f>
        <v>129507</v>
      </c>
      <c r="D11" s="24"/>
      <c r="E11" s="40">
        <f>E12 + E13 + E14 + E15+ E16 + E17 + E18</f>
        <v>263812</v>
      </c>
      <c r="F11" s="40">
        <f>F12 + F13 + F14 + F15+ F16 + F17 + F18</f>
        <v>109843</v>
      </c>
      <c r="G11" s="40"/>
      <c r="H11" s="40">
        <f>SUM(H12:H18)</f>
        <v>4590</v>
      </c>
      <c r="I11" s="40">
        <f>SUM(I12:I18)</f>
        <v>11</v>
      </c>
      <c r="J11" s="40"/>
      <c r="K11" s="40">
        <f>SUM(K12:K16)+K18</f>
        <v>16292</v>
      </c>
      <c r="L11" s="40">
        <f>SUM(L12:L18)</f>
        <v>19653</v>
      </c>
      <c r="M11" s="40"/>
      <c r="N11" s="40">
        <f>SUM(N12:N18)</f>
        <v>68194</v>
      </c>
      <c r="O11" s="40">
        <f>SUM(O12:O18)</f>
        <v>13418</v>
      </c>
    </row>
    <row r="12" spans="1:15" ht="14.25">
      <c r="A12" s="24" t="s">
        <v>73</v>
      </c>
      <c r="B12" s="40">
        <f>E12 + H12 +K12</f>
        <v>65055</v>
      </c>
      <c r="C12" s="40">
        <f>F12 + I12 +L12</f>
        <v>15234</v>
      </c>
      <c r="D12" s="24"/>
      <c r="E12" s="40">
        <v>52036</v>
      </c>
      <c r="F12" s="40">
        <v>3603</v>
      </c>
      <c r="G12" s="40"/>
      <c r="H12" s="40">
        <v>2587</v>
      </c>
      <c r="I12" s="40">
        <v>11</v>
      </c>
      <c r="J12" s="40"/>
      <c r="K12" s="40">
        <v>10432</v>
      </c>
      <c r="L12" s="40">
        <v>11620</v>
      </c>
      <c r="M12" s="40"/>
      <c r="N12" s="40">
        <v>10371</v>
      </c>
      <c r="O12" s="40">
        <v>233</v>
      </c>
    </row>
    <row r="13" spans="1:15" ht="14.25">
      <c r="A13" s="24" t="s">
        <v>74</v>
      </c>
      <c r="B13" s="40">
        <f>E13+K13</f>
        <v>68491</v>
      </c>
      <c r="C13" s="40">
        <f>F13+L13</f>
        <v>18681</v>
      </c>
      <c r="D13" s="24"/>
      <c r="E13" s="40">
        <v>65143</v>
      </c>
      <c r="F13" s="40">
        <v>11916</v>
      </c>
      <c r="G13" s="40"/>
      <c r="H13" s="40" t="s">
        <v>52</v>
      </c>
      <c r="I13" s="40" t="s">
        <v>52</v>
      </c>
      <c r="J13" s="40"/>
      <c r="K13" s="40">
        <v>3348</v>
      </c>
      <c r="L13" s="40">
        <v>6765</v>
      </c>
      <c r="M13" s="40"/>
      <c r="N13" s="40">
        <v>12061</v>
      </c>
      <c r="O13" s="40">
        <v>687</v>
      </c>
    </row>
    <row r="14" spans="1:15" ht="14.25">
      <c r="A14" s="24" t="s">
        <v>75</v>
      </c>
      <c r="B14" s="40">
        <f>E14 + H14 +K14</f>
        <v>2147</v>
      </c>
      <c r="C14" s="40">
        <f>F14 +L14</f>
        <v>655</v>
      </c>
      <c r="D14" s="24"/>
      <c r="E14" s="40">
        <v>353</v>
      </c>
      <c r="F14" s="40">
        <v>235</v>
      </c>
      <c r="G14" s="40"/>
      <c r="H14" s="40">
        <v>1385</v>
      </c>
      <c r="I14" s="40">
        <v>0</v>
      </c>
      <c r="J14" s="40"/>
      <c r="K14" s="40">
        <v>409</v>
      </c>
      <c r="L14" s="40">
        <v>420</v>
      </c>
      <c r="M14" s="40"/>
      <c r="N14" s="40">
        <v>0</v>
      </c>
      <c r="O14" s="40">
        <v>0</v>
      </c>
    </row>
    <row r="15" spans="1:15" ht="14.25">
      <c r="A15" s="24" t="s">
        <v>76</v>
      </c>
      <c r="B15" s="40">
        <f>E15 + H15 +K15</f>
        <v>4492</v>
      </c>
      <c r="C15" s="40">
        <f>F15 +L15</f>
        <v>1824</v>
      </c>
      <c r="D15" s="24"/>
      <c r="E15" s="40">
        <v>3696</v>
      </c>
      <c r="F15" s="40">
        <v>1071</v>
      </c>
      <c r="G15" s="40"/>
      <c r="H15" s="40">
        <v>283</v>
      </c>
      <c r="I15" s="40">
        <v>0</v>
      </c>
      <c r="J15" s="40"/>
      <c r="K15" s="40">
        <v>513</v>
      </c>
      <c r="L15" s="40">
        <v>753</v>
      </c>
      <c r="M15" s="40"/>
      <c r="N15" s="40">
        <v>668</v>
      </c>
      <c r="O15" s="40">
        <v>5</v>
      </c>
    </row>
    <row r="16" spans="1:15" ht="14.25">
      <c r="A16" s="24" t="s">
        <v>77</v>
      </c>
      <c r="B16" s="40">
        <f>E16 + H16 +K16</f>
        <v>7608</v>
      </c>
      <c r="C16" s="40">
        <f>F16 +L16</f>
        <v>1097</v>
      </c>
      <c r="D16" s="24"/>
      <c r="E16" s="40">
        <v>5791</v>
      </c>
      <c r="F16" s="40">
        <v>1076</v>
      </c>
      <c r="G16" s="40"/>
      <c r="H16" s="40">
        <v>335</v>
      </c>
      <c r="I16" s="40">
        <v>0</v>
      </c>
      <c r="J16" s="40"/>
      <c r="K16" s="40">
        <v>1482</v>
      </c>
      <c r="L16" s="40">
        <v>21</v>
      </c>
      <c r="M16" s="40"/>
      <c r="N16" s="40">
        <v>1197</v>
      </c>
      <c r="O16" s="40">
        <v>68</v>
      </c>
    </row>
    <row r="17" spans="1:15" ht="14.25">
      <c r="A17" s="24" t="s">
        <v>78</v>
      </c>
      <c r="B17" s="40">
        <f>E17</f>
        <v>16410</v>
      </c>
      <c r="C17" s="40">
        <f>F17</f>
        <v>4133</v>
      </c>
      <c r="D17" s="24"/>
      <c r="E17" s="40">
        <v>16410</v>
      </c>
      <c r="F17" s="40">
        <v>4133</v>
      </c>
      <c r="G17" s="40"/>
      <c r="H17" s="40" t="s">
        <v>53</v>
      </c>
      <c r="I17" s="40" t="s">
        <v>53</v>
      </c>
      <c r="J17" s="40"/>
      <c r="K17" s="40" t="s">
        <v>52</v>
      </c>
      <c r="L17" s="40" t="s">
        <v>54</v>
      </c>
      <c r="M17" s="40"/>
      <c r="N17" s="40">
        <v>5765</v>
      </c>
      <c r="O17" s="40">
        <v>952</v>
      </c>
    </row>
    <row r="18" spans="1:15" ht="14.25">
      <c r="A18" s="24" t="s">
        <v>79</v>
      </c>
      <c r="B18" s="40">
        <f>E18+K18</f>
        <v>120491</v>
      </c>
      <c r="C18" s="40">
        <f>F18+L18</f>
        <v>87883</v>
      </c>
      <c r="D18" s="24"/>
      <c r="E18" s="40">
        <v>120383</v>
      </c>
      <c r="F18" s="40">
        <v>87809</v>
      </c>
      <c r="G18" s="40"/>
      <c r="H18" s="40" t="s">
        <v>53</v>
      </c>
      <c r="I18" s="40" t="s">
        <v>53</v>
      </c>
      <c r="J18" s="40"/>
      <c r="K18" s="40">
        <v>108</v>
      </c>
      <c r="L18" s="40">
        <v>74</v>
      </c>
      <c r="M18" s="40"/>
      <c r="N18" s="40">
        <v>38132</v>
      </c>
      <c r="O18" s="40">
        <v>11473</v>
      </c>
    </row>
    <row r="19" spans="1:15" ht="14.25">
      <c r="A19" s="24"/>
      <c r="B19" s="40"/>
      <c r="C19" s="40" t="s">
        <v>43</v>
      </c>
      <c r="D19" s="24"/>
      <c r="E19" s="40"/>
      <c r="F19" s="40"/>
      <c r="G19" s="40"/>
      <c r="H19" s="40"/>
      <c r="I19" s="40"/>
      <c r="J19" s="40"/>
      <c r="K19" s="40"/>
      <c r="L19" s="40"/>
      <c r="M19" s="40"/>
      <c r="N19" s="40"/>
      <c r="O19" s="40"/>
    </row>
    <row r="20" spans="1:15" ht="14.25">
      <c r="A20" s="24" t="s">
        <v>80</v>
      </c>
      <c r="B20" s="40">
        <f>SUM(B21:B23)</f>
        <v>127743</v>
      </c>
      <c r="C20" s="40">
        <f>SUM(C21:C23)</f>
        <v>92743</v>
      </c>
      <c r="D20" s="24"/>
      <c r="E20" s="40">
        <f>SUM(E21:E23)</f>
        <v>120040</v>
      </c>
      <c r="F20" s="40">
        <f>SUM(F21:F23)</f>
        <v>70880</v>
      </c>
      <c r="G20" s="40"/>
      <c r="H20" s="40">
        <v>437</v>
      </c>
      <c r="I20" s="40">
        <v>1</v>
      </c>
      <c r="J20" s="40"/>
      <c r="K20" s="40">
        <f>SUM(K21:K23)</f>
        <v>7266</v>
      </c>
      <c r="L20" s="40">
        <f>SUM(L21:L23)</f>
        <v>21862</v>
      </c>
      <c r="M20" s="40"/>
      <c r="N20" s="40">
        <f>SUM(N21:N23)</f>
        <v>26784</v>
      </c>
      <c r="O20" s="40">
        <f>SUM(O21:O23)</f>
        <v>2604</v>
      </c>
    </row>
    <row r="21" spans="1:15" ht="14.25">
      <c r="A21" s="24" t="s">
        <v>81</v>
      </c>
      <c r="B21" s="40">
        <f>H21+K21</f>
        <v>4208</v>
      </c>
      <c r="C21" s="40">
        <f>I21+L21</f>
        <v>543</v>
      </c>
      <c r="D21" s="24"/>
      <c r="E21" s="40" t="s">
        <v>54</v>
      </c>
      <c r="F21" s="40" t="s">
        <v>54</v>
      </c>
      <c r="G21" s="40"/>
      <c r="H21" s="40">
        <v>437</v>
      </c>
      <c r="I21" s="40">
        <v>1</v>
      </c>
      <c r="J21" s="40"/>
      <c r="K21" s="40">
        <v>3771</v>
      </c>
      <c r="L21" s="40">
        <v>542</v>
      </c>
      <c r="M21" s="40"/>
      <c r="N21" s="40" t="s">
        <v>54</v>
      </c>
      <c r="O21" s="40" t="s">
        <v>54</v>
      </c>
    </row>
    <row r="22" spans="1:15" ht="14.25">
      <c r="A22" s="24" t="s">
        <v>82</v>
      </c>
      <c r="B22" s="40">
        <f>E22 +K22</f>
        <v>83143</v>
      </c>
      <c r="C22" s="40">
        <f>F22 +L22</f>
        <v>59277</v>
      </c>
      <c r="D22" s="24"/>
      <c r="E22" s="40">
        <v>79648</v>
      </c>
      <c r="F22" s="40">
        <v>37957</v>
      </c>
      <c r="G22" s="40"/>
      <c r="H22" s="40" t="s">
        <v>54</v>
      </c>
      <c r="I22" s="40" t="s">
        <v>54</v>
      </c>
      <c r="J22" s="40"/>
      <c r="K22" s="40">
        <v>3495</v>
      </c>
      <c r="L22" s="40">
        <v>21320</v>
      </c>
      <c r="M22" s="40"/>
      <c r="N22" s="40">
        <v>16487</v>
      </c>
      <c r="O22" s="40">
        <v>1011</v>
      </c>
    </row>
    <row r="23" spans="1:15" ht="14.25">
      <c r="A23" s="24" t="s">
        <v>79</v>
      </c>
      <c r="B23" s="40">
        <f>E23</f>
        <v>40392</v>
      </c>
      <c r="C23" s="40">
        <f>F23</f>
        <v>32923</v>
      </c>
      <c r="D23" s="24"/>
      <c r="E23" s="40">
        <v>40392</v>
      </c>
      <c r="F23" s="40">
        <v>32923</v>
      </c>
      <c r="G23" s="40"/>
      <c r="H23" s="40" t="s">
        <v>54</v>
      </c>
      <c r="I23" s="40" t="s">
        <v>54</v>
      </c>
      <c r="J23" s="40"/>
      <c r="K23" s="40" t="s">
        <v>54</v>
      </c>
      <c r="L23" s="40" t="s">
        <v>54</v>
      </c>
      <c r="M23" s="40"/>
      <c r="N23" s="40">
        <v>10297</v>
      </c>
      <c r="O23" s="40">
        <v>1593</v>
      </c>
    </row>
    <row r="24" spans="1:15" ht="14.25">
      <c r="A24" s="24"/>
      <c r="B24" s="40"/>
      <c r="C24" s="40"/>
      <c r="D24" s="24"/>
      <c r="E24" s="40"/>
      <c r="F24" s="40"/>
      <c r="G24" s="40"/>
      <c r="H24" s="40"/>
      <c r="I24" s="40"/>
      <c r="J24" s="40"/>
      <c r="K24" s="40"/>
      <c r="L24" s="40"/>
      <c r="M24" s="40"/>
      <c r="N24" s="40"/>
      <c r="O24" s="40"/>
    </row>
    <row r="25" spans="1:15" ht="16.5">
      <c r="A25" s="57" t="s">
        <v>40</v>
      </c>
      <c r="B25" s="40">
        <f>SUM(B26:B35)</f>
        <v>345346</v>
      </c>
      <c r="C25" s="40">
        <f>SUM(C26:C35)</f>
        <v>113439</v>
      </c>
      <c r="D25" s="24"/>
      <c r="E25" s="40">
        <f>SUM(E26:E35)</f>
        <v>260321</v>
      </c>
      <c r="F25" s="40">
        <f>SUM(F26:F35)</f>
        <v>43848</v>
      </c>
      <c r="G25" s="40"/>
      <c r="H25" s="40">
        <f>SUM(H26:H33)</f>
        <v>22794</v>
      </c>
      <c r="I25" s="40">
        <f t="shared" ref="I25:O25" si="0">SUM(I26:I35)</f>
        <v>2759</v>
      </c>
      <c r="J25" s="40"/>
      <c r="K25" s="40">
        <f t="shared" si="0"/>
        <v>62231</v>
      </c>
      <c r="L25" s="40">
        <f t="shared" si="0"/>
        <v>66832</v>
      </c>
      <c r="M25" s="40"/>
      <c r="N25" s="40">
        <f t="shared" si="0"/>
        <v>62302</v>
      </c>
      <c r="O25" s="40">
        <f t="shared" si="0"/>
        <v>5769</v>
      </c>
    </row>
    <row r="26" spans="1:15" ht="14.25">
      <c r="A26" s="24" t="s">
        <v>64</v>
      </c>
      <c r="B26" s="40">
        <f>E26 + H26 +K26</f>
        <v>86210</v>
      </c>
      <c r="C26" s="40">
        <f>F26 + I26 +L26</f>
        <v>19167</v>
      </c>
      <c r="D26" s="24"/>
      <c r="E26" s="40">
        <v>50800</v>
      </c>
      <c r="F26" s="40">
        <v>5118</v>
      </c>
      <c r="G26" s="40"/>
      <c r="H26" s="40">
        <v>7743</v>
      </c>
      <c r="I26" s="40">
        <v>16</v>
      </c>
      <c r="J26" s="40"/>
      <c r="K26" s="40">
        <v>27667</v>
      </c>
      <c r="L26" s="40">
        <v>14033</v>
      </c>
      <c r="M26" s="40"/>
      <c r="N26" s="40">
        <v>12393</v>
      </c>
      <c r="O26" s="40">
        <v>106</v>
      </c>
    </row>
    <row r="27" spans="1:15" ht="14.25">
      <c r="A27" s="24" t="s">
        <v>65</v>
      </c>
      <c r="B27" s="40">
        <f t="shared" ref="B27:C33" si="1">E27 + H27 +K27</f>
        <v>57248</v>
      </c>
      <c r="C27" s="40">
        <f t="shared" si="1"/>
        <v>24434</v>
      </c>
      <c r="D27" s="24"/>
      <c r="E27" s="40">
        <v>43338</v>
      </c>
      <c r="F27" s="40">
        <v>7367</v>
      </c>
      <c r="G27" s="40"/>
      <c r="H27" s="40">
        <v>5236</v>
      </c>
      <c r="I27" s="40">
        <v>964</v>
      </c>
      <c r="J27" s="40"/>
      <c r="K27" s="40">
        <v>8674</v>
      </c>
      <c r="L27" s="40">
        <v>16103</v>
      </c>
      <c r="M27" s="40"/>
      <c r="N27" s="40">
        <v>10590</v>
      </c>
      <c r="O27" s="40">
        <v>2803</v>
      </c>
    </row>
    <row r="28" spans="1:15" ht="14.25">
      <c r="A28" s="24" t="s">
        <v>83</v>
      </c>
      <c r="B28" s="40">
        <f t="shared" si="1"/>
        <v>71316</v>
      </c>
      <c r="C28" s="40">
        <f t="shared" si="1"/>
        <v>17426</v>
      </c>
      <c r="D28" s="24"/>
      <c r="E28" s="40">
        <v>63559</v>
      </c>
      <c r="F28" s="40">
        <v>6561</v>
      </c>
      <c r="G28" s="40"/>
      <c r="H28" s="40">
        <v>658</v>
      </c>
      <c r="I28" s="40">
        <v>320</v>
      </c>
      <c r="J28" s="40"/>
      <c r="K28" s="40">
        <v>7099</v>
      </c>
      <c r="L28" s="40">
        <v>10545</v>
      </c>
      <c r="M28" s="40"/>
      <c r="N28" s="40">
        <v>15923</v>
      </c>
      <c r="O28" s="40">
        <v>659</v>
      </c>
    </row>
    <row r="29" spans="1:15" ht="14.25">
      <c r="A29" s="24" t="s">
        <v>15</v>
      </c>
      <c r="B29" s="40">
        <f t="shared" si="1"/>
        <v>72567</v>
      </c>
      <c r="C29" s="40">
        <f t="shared" si="1"/>
        <v>35959</v>
      </c>
      <c r="D29" s="24"/>
      <c r="E29" s="40">
        <v>64402</v>
      </c>
      <c r="F29" s="40">
        <v>17835</v>
      </c>
      <c r="G29" s="40"/>
      <c r="H29" s="40">
        <v>767</v>
      </c>
      <c r="I29" s="40">
        <v>412</v>
      </c>
      <c r="J29" s="40"/>
      <c r="K29" s="40">
        <v>7398</v>
      </c>
      <c r="L29" s="40">
        <v>17712</v>
      </c>
      <c r="M29" s="40"/>
      <c r="N29" s="40">
        <v>14543</v>
      </c>
      <c r="O29" s="40">
        <v>1504</v>
      </c>
    </row>
    <row r="30" spans="1:15" ht="14.25">
      <c r="A30" s="24" t="s">
        <v>84</v>
      </c>
      <c r="B30" s="40">
        <f t="shared" si="1"/>
        <v>12925</v>
      </c>
      <c r="C30" s="40">
        <f t="shared" si="1"/>
        <v>5528</v>
      </c>
      <c r="D30" s="24"/>
      <c r="E30" s="40">
        <v>5358</v>
      </c>
      <c r="F30" s="40">
        <v>1342</v>
      </c>
      <c r="G30" s="40"/>
      <c r="H30" s="40">
        <v>2958</v>
      </c>
      <c r="I30" s="40">
        <v>775</v>
      </c>
      <c r="J30" s="40"/>
      <c r="K30" s="40">
        <v>4609</v>
      </c>
      <c r="L30" s="40">
        <v>3411</v>
      </c>
      <c r="M30" s="40"/>
      <c r="N30" s="40">
        <v>1034</v>
      </c>
      <c r="O30" s="40">
        <v>214</v>
      </c>
    </row>
    <row r="31" spans="1:15" ht="14.25">
      <c r="A31" s="24" t="s">
        <v>85</v>
      </c>
      <c r="B31" s="40">
        <f t="shared" si="1"/>
        <v>4987</v>
      </c>
      <c r="C31" s="40">
        <f t="shared" si="1"/>
        <v>515</v>
      </c>
      <c r="D31" s="24"/>
      <c r="E31" s="40">
        <v>903</v>
      </c>
      <c r="F31" s="40">
        <v>32</v>
      </c>
      <c r="G31" s="40"/>
      <c r="H31" s="40">
        <v>3064</v>
      </c>
      <c r="I31" s="40">
        <v>7</v>
      </c>
      <c r="J31" s="40"/>
      <c r="K31" s="40">
        <v>1020</v>
      </c>
      <c r="L31" s="40">
        <v>476</v>
      </c>
      <c r="M31" s="40"/>
      <c r="N31" s="40">
        <v>228</v>
      </c>
      <c r="O31" s="40">
        <v>2</v>
      </c>
    </row>
    <row r="32" spans="1:15" ht="14.25">
      <c r="A32" s="24" t="s">
        <v>86</v>
      </c>
      <c r="B32" s="40">
        <f t="shared" si="1"/>
        <v>34316</v>
      </c>
      <c r="C32" s="40">
        <f>F32 +L32</f>
        <v>6754</v>
      </c>
      <c r="D32" s="24"/>
      <c r="E32" s="40">
        <v>27826</v>
      </c>
      <c r="F32" s="40">
        <v>3086</v>
      </c>
      <c r="G32" s="40"/>
      <c r="H32" s="40">
        <v>1187</v>
      </c>
      <c r="I32" s="40">
        <v>0</v>
      </c>
      <c r="J32" s="40"/>
      <c r="K32" s="40">
        <v>5303</v>
      </c>
      <c r="L32" s="40">
        <v>3668</v>
      </c>
      <c r="M32" s="40"/>
      <c r="N32" s="40">
        <v>6387</v>
      </c>
      <c r="O32" s="40">
        <v>299</v>
      </c>
    </row>
    <row r="33" spans="1:15" ht="14.25">
      <c r="A33" s="24" t="s">
        <v>17</v>
      </c>
      <c r="B33" s="40">
        <f t="shared" si="1"/>
        <v>1864</v>
      </c>
      <c r="C33" s="40">
        <f t="shared" si="1"/>
        <v>1175</v>
      </c>
      <c r="D33" s="24"/>
      <c r="E33" s="40">
        <v>222</v>
      </c>
      <c r="F33" s="40">
        <v>26</v>
      </c>
      <c r="G33" s="40"/>
      <c r="H33" s="40">
        <v>1181</v>
      </c>
      <c r="I33" s="40">
        <v>265</v>
      </c>
      <c r="J33" s="40"/>
      <c r="K33" s="40">
        <v>461</v>
      </c>
      <c r="L33" s="40">
        <v>884</v>
      </c>
      <c r="M33" s="40"/>
      <c r="N33" s="40">
        <v>34</v>
      </c>
      <c r="O33" s="40">
        <v>6</v>
      </c>
    </row>
    <row r="34" spans="1:15" ht="14.25">
      <c r="A34" s="24" t="s">
        <v>87</v>
      </c>
      <c r="B34" s="40">
        <f>E34</f>
        <v>1081</v>
      </c>
      <c r="C34" s="40">
        <f>F34</f>
        <v>1369</v>
      </c>
      <c r="D34" s="24"/>
      <c r="E34" s="40">
        <v>1081</v>
      </c>
      <c r="F34" s="40">
        <v>1369</v>
      </c>
      <c r="G34" s="40"/>
      <c r="H34" s="40" t="s">
        <v>54</v>
      </c>
      <c r="I34" s="40" t="s">
        <v>54</v>
      </c>
      <c r="J34" s="40"/>
      <c r="K34" s="40" t="s">
        <v>54</v>
      </c>
      <c r="L34" s="40" t="s">
        <v>54</v>
      </c>
      <c r="M34" s="40"/>
      <c r="N34" s="40">
        <v>132</v>
      </c>
      <c r="O34" s="40">
        <v>46</v>
      </c>
    </row>
    <row r="35" spans="1:15" ht="14.25">
      <c r="A35" s="24" t="s">
        <v>88</v>
      </c>
      <c r="B35" s="40">
        <f>E35</f>
        <v>2832</v>
      </c>
      <c r="C35" s="40">
        <f>F35</f>
        <v>1112</v>
      </c>
      <c r="D35" s="24"/>
      <c r="E35" s="40">
        <v>2832</v>
      </c>
      <c r="F35" s="40">
        <v>1112</v>
      </c>
      <c r="G35" s="40"/>
      <c r="H35" s="40" t="s">
        <v>54</v>
      </c>
      <c r="I35" s="40" t="s">
        <v>54</v>
      </c>
      <c r="J35" s="40"/>
      <c r="K35" s="40" t="s">
        <v>54</v>
      </c>
      <c r="L35" s="40" t="s">
        <v>54</v>
      </c>
      <c r="M35" s="40"/>
      <c r="N35" s="40">
        <v>1038</v>
      </c>
      <c r="O35" s="40">
        <v>130</v>
      </c>
    </row>
    <row r="36" spans="1:15" ht="14.25">
      <c r="A36" s="24"/>
      <c r="B36" s="40"/>
      <c r="C36" s="40"/>
      <c r="D36" s="24"/>
      <c r="E36" s="40"/>
      <c r="F36" s="40"/>
      <c r="G36" s="40"/>
      <c r="H36" s="40"/>
      <c r="I36" s="40"/>
      <c r="J36" s="40"/>
      <c r="K36" s="40"/>
      <c r="L36" s="40"/>
      <c r="M36" s="40"/>
      <c r="N36" s="40"/>
      <c r="O36" s="40"/>
    </row>
    <row r="37" spans="1:15" ht="14.25">
      <c r="A37" s="24" t="s">
        <v>20</v>
      </c>
      <c r="B37" s="40">
        <f>E37 + K37</f>
        <v>42629</v>
      </c>
      <c r="C37" s="40">
        <f>F37 + L37</f>
        <v>6626</v>
      </c>
      <c r="D37" s="24"/>
      <c r="E37" s="40">
        <v>41586</v>
      </c>
      <c r="F37" s="40">
        <v>6326</v>
      </c>
      <c r="G37" s="40"/>
      <c r="H37" s="40" t="s">
        <v>54</v>
      </c>
      <c r="I37" s="40" t="s">
        <v>54</v>
      </c>
      <c r="J37" s="40"/>
      <c r="K37" s="40">
        <v>1043</v>
      </c>
      <c r="L37" s="40">
        <v>300</v>
      </c>
      <c r="M37" s="40"/>
      <c r="N37" s="40">
        <v>12365</v>
      </c>
      <c r="O37" s="40">
        <v>985</v>
      </c>
    </row>
    <row r="38" spans="1:15" ht="14.25">
      <c r="A38" s="24"/>
      <c r="B38" s="40"/>
      <c r="C38" s="40"/>
      <c r="D38" s="24"/>
      <c r="E38" s="40"/>
      <c r="F38" s="40"/>
      <c r="G38" s="40"/>
      <c r="H38" s="40"/>
      <c r="I38" s="40"/>
      <c r="J38" s="40"/>
      <c r="K38" s="40"/>
      <c r="L38" s="40"/>
      <c r="M38" s="40"/>
      <c r="N38" s="40"/>
      <c r="O38" s="40"/>
    </row>
    <row r="39" spans="1:15" ht="14.25">
      <c r="A39" s="60" t="s">
        <v>29</v>
      </c>
      <c r="B39" s="60"/>
      <c r="C39" s="60"/>
      <c r="D39" s="60"/>
      <c r="E39" s="60"/>
      <c r="F39" s="60"/>
      <c r="G39" s="60"/>
      <c r="H39" s="60"/>
      <c r="I39" s="60"/>
      <c r="J39" s="60"/>
      <c r="K39" s="60"/>
      <c r="L39" s="60"/>
      <c r="M39" s="60"/>
      <c r="N39" s="60"/>
      <c r="O39" s="60"/>
    </row>
    <row r="40" spans="1:15" ht="14.25">
      <c r="A40" s="24"/>
      <c r="B40" s="40"/>
      <c r="C40" s="40"/>
      <c r="D40" s="24"/>
      <c r="E40" s="40"/>
      <c r="F40" s="40"/>
      <c r="G40" s="40"/>
      <c r="H40" s="40"/>
      <c r="I40" s="40"/>
      <c r="J40" s="40"/>
      <c r="K40" s="40"/>
      <c r="L40" s="40"/>
      <c r="M40" s="40"/>
      <c r="N40" s="40"/>
      <c r="O40" s="40"/>
    </row>
    <row r="41" spans="1:15" ht="14.25">
      <c r="A41" s="24" t="s">
        <v>21</v>
      </c>
      <c r="B41" s="40">
        <f>SUM(B42:B43)</f>
        <v>789399</v>
      </c>
      <c r="C41" s="40">
        <f>SUM(C42:C43)</f>
        <v>335500</v>
      </c>
      <c r="D41" s="24"/>
      <c r="E41" s="40">
        <f>SUM(E42:E43)</f>
        <v>678888</v>
      </c>
      <c r="F41" s="40">
        <f>SUM(F42:F43)</f>
        <v>226325</v>
      </c>
      <c r="G41" s="40"/>
      <c r="H41" s="40">
        <f>SUM(H42:H43)</f>
        <v>27482</v>
      </c>
      <c r="I41" s="40">
        <f>SUM(I42:I43)</f>
        <v>2752</v>
      </c>
      <c r="J41" s="40"/>
      <c r="K41" s="40">
        <f>SUM(K42:K43)</f>
        <v>83029</v>
      </c>
      <c r="L41" s="40">
        <f>SUM(L42:L43)</f>
        <v>106423</v>
      </c>
      <c r="M41" s="40"/>
      <c r="N41" s="40">
        <f>SUM(N42:N43)</f>
        <v>170961</v>
      </c>
      <c r="O41" s="40">
        <f>SUM(O42:O43)</f>
        <v>30028</v>
      </c>
    </row>
    <row r="42" spans="1:15" ht="14.25">
      <c r="A42" s="24" t="s">
        <v>89</v>
      </c>
      <c r="B42" s="40">
        <f>B47+B51+B55+B59</f>
        <v>186081</v>
      </c>
      <c r="C42" s="40">
        <f>C47+C51+C55+C59</f>
        <v>120684</v>
      </c>
      <c r="D42" s="24"/>
      <c r="E42" s="40">
        <f>E47+E51+E55+E59</f>
        <v>186081</v>
      </c>
      <c r="F42" s="40">
        <f>F47+F51+F55+F59</f>
        <v>120684</v>
      </c>
      <c r="G42" s="40"/>
      <c r="H42" s="40" t="s">
        <v>54</v>
      </c>
      <c r="I42" s="40" t="s">
        <v>54</v>
      </c>
      <c r="J42" s="40"/>
      <c r="K42" s="40" t="s">
        <v>54</v>
      </c>
      <c r="L42" s="40" t="s">
        <v>54</v>
      </c>
      <c r="M42" s="40"/>
      <c r="N42" s="40">
        <f>N47+N51+N55+N59</f>
        <v>60432</v>
      </c>
      <c r="O42" s="40">
        <f>O47+O51+O55+O59</f>
        <v>17504</v>
      </c>
    </row>
    <row r="43" spans="1:15" ht="14.25">
      <c r="A43" s="24" t="s">
        <v>90</v>
      </c>
      <c r="B43" s="40">
        <f>B48+B52+B56+B60</f>
        <v>603318</v>
      </c>
      <c r="C43" s="40">
        <f>C48+C52+C56+C60</f>
        <v>214816</v>
      </c>
      <c r="D43" s="24"/>
      <c r="E43" s="40">
        <f>E48+E52+E56+E60</f>
        <v>492807</v>
      </c>
      <c r="F43" s="40">
        <f>F48+F52+F56+F60</f>
        <v>105641</v>
      </c>
      <c r="G43" s="40"/>
      <c r="H43" s="40">
        <f>H48+H52+H56</f>
        <v>27482</v>
      </c>
      <c r="I43" s="40">
        <f>I48+I52+I56</f>
        <v>2752</v>
      </c>
      <c r="J43" s="40"/>
      <c r="K43" s="40">
        <f>K48+K52+K56+K60</f>
        <v>83029</v>
      </c>
      <c r="L43" s="40">
        <f>L48+L52+L56+L60</f>
        <v>106423</v>
      </c>
      <c r="M43" s="40"/>
      <c r="N43" s="40">
        <f>N48+N52+N56+N60</f>
        <v>110529</v>
      </c>
      <c r="O43" s="40">
        <f>O48+O52+O56+O60</f>
        <v>12524</v>
      </c>
    </row>
    <row r="44" spans="1:15" ht="14.25">
      <c r="A44" s="24"/>
      <c r="B44" s="40"/>
      <c r="C44" s="40"/>
      <c r="D44" s="24"/>
      <c r="E44" s="40"/>
      <c r="F44" s="40"/>
      <c r="G44" s="40"/>
      <c r="H44" s="40"/>
      <c r="I44" s="40"/>
      <c r="J44" s="40"/>
      <c r="K44" s="40"/>
      <c r="L44" s="40"/>
      <c r="M44" s="40"/>
      <c r="N44" s="40"/>
      <c r="O44" s="40"/>
    </row>
    <row r="45" spans="1:15" ht="14.25">
      <c r="A45" s="24" t="s">
        <v>22</v>
      </c>
      <c r="B45" s="40">
        <f>+B46+B50</f>
        <v>408582</v>
      </c>
      <c r="C45" s="40">
        <f>+C46+C50</f>
        <v>223659</v>
      </c>
      <c r="D45" s="24"/>
      <c r="E45" s="40">
        <f>+E46+E50</f>
        <v>380300</v>
      </c>
      <c r="F45" s="40">
        <f>+F46+F50</f>
        <v>181248</v>
      </c>
      <c r="G45" s="40"/>
      <c r="H45" s="40">
        <f>+H46+H50</f>
        <v>5039</v>
      </c>
      <c r="I45" s="40">
        <f>+I46+I50</f>
        <v>23</v>
      </c>
      <c r="J45" s="40"/>
      <c r="K45" s="40">
        <f>+K46+K50</f>
        <v>23243</v>
      </c>
      <c r="L45" s="40">
        <f>+L46+L50</f>
        <v>42388</v>
      </c>
      <c r="M45" s="40"/>
      <c r="N45" s="40">
        <f>+N46+N50</f>
        <v>95276</v>
      </c>
      <c r="O45" s="40">
        <f>+O46+O50</f>
        <v>21523</v>
      </c>
    </row>
    <row r="46" spans="1:15" ht="14.25">
      <c r="A46" s="24" t="s">
        <v>72</v>
      </c>
      <c r="B46" s="40">
        <f>SUM(B47:B48)</f>
        <v>282967</v>
      </c>
      <c r="C46" s="40">
        <f>SUM(C47:C48)</f>
        <v>130251</v>
      </c>
      <c r="D46" s="24"/>
      <c r="E46" s="40">
        <f>SUM(E47:E48)</f>
        <v>262155</v>
      </c>
      <c r="F46" s="40">
        <f>SUM(F47:F48)</f>
        <v>109844</v>
      </c>
      <c r="G46" s="40"/>
      <c r="H46" s="40">
        <f>SUM(H47:H48)</f>
        <v>4601</v>
      </c>
      <c r="I46" s="40">
        <f>SUM(I47:I48)</f>
        <v>15</v>
      </c>
      <c r="J46" s="40"/>
      <c r="K46" s="40">
        <f>SUM(K47:K48)</f>
        <v>16211</v>
      </c>
      <c r="L46" s="40">
        <f>SUM(L47:L48)</f>
        <v>20392</v>
      </c>
      <c r="M46" s="40"/>
      <c r="N46" s="40">
        <f>SUM(N47:N48)</f>
        <v>68848</v>
      </c>
      <c r="O46" s="40">
        <f>SUM(O47:O48)</f>
        <v>18700</v>
      </c>
    </row>
    <row r="47" spans="1:15" ht="14.25">
      <c r="A47" s="24" t="s">
        <v>91</v>
      </c>
      <c r="B47" s="40">
        <f>E47</f>
        <v>115368</v>
      </c>
      <c r="C47" s="40">
        <f>F47</f>
        <v>82872</v>
      </c>
      <c r="D47" s="24"/>
      <c r="E47" s="40">
        <v>115368</v>
      </c>
      <c r="F47" s="40">
        <v>82872</v>
      </c>
      <c r="G47" s="40"/>
      <c r="H47" s="40" t="s">
        <v>54</v>
      </c>
      <c r="I47" s="40" t="s">
        <v>54</v>
      </c>
      <c r="J47" s="40"/>
      <c r="K47" s="40" t="s">
        <v>54</v>
      </c>
      <c r="L47" s="40" t="s">
        <v>54</v>
      </c>
      <c r="M47" s="40"/>
      <c r="N47" s="40">
        <v>38258</v>
      </c>
      <c r="O47" s="40">
        <v>15162</v>
      </c>
    </row>
    <row r="48" spans="1:15" ht="14.25">
      <c r="A48" s="24" t="s">
        <v>92</v>
      </c>
      <c r="B48" s="40">
        <f>E48 + H48 +K48</f>
        <v>167599</v>
      </c>
      <c r="C48" s="40">
        <f>F48 + I48 +L48</f>
        <v>47379</v>
      </c>
      <c r="D48" s="24"/>
      <c r="E48" s="40">
        <v>146787</v>
      </c>
      <c r="F48" s="40">
        <v>26972</v>
      </c>
      <c r="G48" s="40"/>
      <c r="H48" s="40">
        <v>4601</v>
      </c>
      <c r="I48" s="40">
        <v>15</v>
      </c>
      <c r="J48" s="40"/>
      <c r="K48" s="40">
        <v>16211</v>
      </c>
      <c r="L48" s="40">
        <v>20392</v>
      </c>
      <c r="M48" s="40"/>
      <c r="N48" s="40">
        <v>30590</v>
      </c>
      <c r="O48" s="40">
        <v>3538</v>
      </c>
    </row>
    <row r="49" spans="1:15" ht="14.25">
      <c r="A49" s="24"/>
      <c r="B49" s="40"/>
      <c r="C49" s="40"/>
      <c r="D49" s="24"/>
      <c r="E49" s="40"/>
      <c r="F49" s="40"/>
      <c r="G49" s="40"/>
      <c r="H49" s="40"/>
      <c r="I49" s="40"/>
      <c r="J49" s="40"/>
      <c r="K49" s="40"/>
      <c r="L49" s="40"/>
      <c r="M49" s="40"/>
      <c r="N49" s="40"/>
      <c r="O49" s="40"/>
    </row>
    <row r="50" spans="1:15" ht="14.25">
      <c r="A50" s="24" t="s">
        <v>80</v>
      </c>
      <c r="B50" s="40">
        <f>SUM(B51:B52)</f>
        <v>125615</v>
      </c>
      <c r="C50" s="40">
        <f>SUM(C51:C52)</f>
        <v>93408</v>
      </c>
      <c r="D50" s="24"/>
      <c r="E50" s="40">
        <f>SUM(E51:E52)</f>
        <v>118145</v>
      </c>
      <c r="F50" s="40">
        <f>SUM(F51:F52)</f>
        <v>71404</v>
      </c>
      <c r="G50" s="40"/>
      <c r="H50" s="40">
        <f>SUM(H51:H52)</f>
        <v>438</v>
      </c>
      <c r="I50" s="40">
        <f>SUM(I51:I52)</f>
        <v>8</v>
      </c>
      <c r="J50" s="40"/>
      <c r="K50" s="40">
        <f>SUM(K51:K52)</f>
        <v>7032</v>
      </c>
      <c r="L50" s="40">
        <f>SUM(L51:L52)</f>
        <v>21996</v>
      </c>
      <c r="M50" s="40"/>
      <c r="N50" s="40">
        <f>SUM(N51:N52)</f>
        <v>26428</v>
      </c>
      <c r="O50" s="40">
        <f>SUM(O51:O52)</f>
        <v>2823</v>
      </c>
    </row>
    <row r="51" spans="1:15" ht="14.25">
      <c r="A51" s="24" t="s">
        <v>91</v>
      </c>
      <c r="B51" s="40">
        <f>E51</f>
        <v>40399</v>
      </c>
      <c r="C51" s="40">
        <f>F51</f>
        <v>32574</v>
      </c>
      <c r="D51" s="24"/>
      <c r="E51" s="40">
        <v>40399</v>
      </c>
      <c r="F51" s="40">
        <v>32574</v>
      </c>
      <c r="G51" s="40"/>
      <c r="H51" s="40" t="s">
        <v>54</v>
      </c>
      <c r="I51" s="40" t="s">
        <v>54</v>
      </c>
      <c r="J51" s="40"/>
      <c r="K51" s="40" t="s">
        <v>54</v>
      </c>
      <c r="L51" s="40" t="s">
        <v>54</v>
      </c>
      <c r="M51" s="40"/>
      <c r="N51" s="40">
        <v>10403</v>
      </c>
      <c r="O51" s="40">
        <v>1651</v>
      </c>
    </row>
    <row r="52" spans="1:15" ht="14.25">
      <c r="A52" s="24" t="s">
        <v>92</v>
      </c>
      <c r="B52" s="40">
        <f>E52 + H52 +K52</f>
        <v>85216</v>
      </c>
      <c r="C52" s="40">
        <f>F52 + I52 +L52</f>
        <v>60834</v>
      </c>
      <c r="D52" s="24"/>
      <c r="E52" s="40">
        <v>77746</v>
      </c>
      <c r="F52" s="40">
        <v>38830</v>
      </c>
      <c r="G52" s="40"/>
      <c r="H52" s="40">
        <v>438</v>
      </c>
      <c r="I52" s="40">
        <v>8</v>
      </c>
      <c r="J52" s="40"/>
      <c r="K52" s="40">
        <v>7032</v>
      </c>
      <c r="L52" s="40">
        <v>21996</v>
      </c>
      <c r="M52" s="40"/>
      <c r="N52" s="40">
        <v>16025</v>
      </c>
      <c r="O52" s="40">
        <v>1172</v>
      </c>
    </row>
    <row r="53" spans="1:15" ht="14.25">
      <c r="A53" s="24"/>
      <c r="B53" s="40"/>
      <c r="C53" s="40"/>
      <c r="D53" s="24"/>
      <c r="E53" s="40"/>
      <c r="F53" s="40"/>
      <c r="G53" s="40"/>
      <c r="H53" s="40"/>
      <c r="I53" s="40"/>
      <c r="J53" s="40"/>
      <c r="K53" s="40"/>
      <c r="L53" s="40"/>
      <c r="M53" s="40"/>
      <c r="N53" s="40"/>
      <c r="O53" s="40"/>
    </row>
    <row r="54" spans="1:15" ht="14.25">
      <c r="A54" s="24" t="s">
        <v>25</v>
      </c>
      <c r="B54" s="40">
        <f>SUM(B55:B56)</f>
        <v>336344</v>
      </c>
      <c r="C54" s="40">
        <f>SUM(C55:C56)</f>
        <v>106564</v>
      </c>
      <c r="D54" s="24"/>
      <c r="E54" s="40">
        <f>SUM(E55:E56)</f>
        <v>255073</v>
      </c>
      <c r="F54" s="40">
        <f>SUM(F55:F56)</f>
        <v>40096</v>
      </c>
      <c r="G54" s="40"/>
      <c r="H54" s="40">
        <f>SUM(H55:H56)</f>
        <v>22443</v>
      </c>
      <c r="I54" s="40">
        <f>SUM(I55:I56)</f>
        <v>2729</v>
      </c>
      <c r="J54" s="40"/>
      <c r="K54" s="40">
        <f>SUM(K55:K56)</f>
        <v>58828</v>
      </c>
      <c r="L54" s="40">
        <f>SUM(L55:L56)</f>
        <v>63739</v>
      </c>
      <c r="M54" s="40"/>
      <c r="N54" s="40">
        <f>SUM(N55:N56)</f>
        <v>60769</v>
      </c>
      <c r="O54" s="40">
        <f>SUM(O55:O56)</f>
        <v>7664</v>
      </c>
    </row>
    <row r="55" spans="1:15" ht="14.25">
      <c r="A55" s="24" t="s">
        <v>93</v>
      </c>
      <c r="B55" s="40">
        <f>E55</f>
        <v>4311</v>
      </c>
      <c r="C55" s="40">
        <f>F55</f>
        <v>2409</v>
      </c>
      <c r="D55" s="24"/>
      <c r="E55" s="40">
        <v>4311</v>
      </c>
      <c r="F55" s="40">
        <v>2409</v>
      </c>
      <c r="G55" s="40"/>
      <c r="H55" s="40" t="s">
        <v>54</v>
      </c>
      <c r="I55" s="40" t="s">
        <v>54</v>
      </c>
      <c r="J55" s="40"/>
      <c r="K55" s="40" t="s">
        <v>54</v>
      </c>
      <c r="L55" s="40" t="s">
        <v>54</v>
      </c>
      <c r="M55" s="40"/>
      <c r="N55" s="40">
        <v>1501</v>
      </c>
      <c r="O55" s="40">
        <v>184</v>
      </c>
    </row>
    <row r="56" spans="1:15" ht="14.25">
      <c r="A56" s="24" t="s">
        <v>94</v>
      </c>
      <c r="B56" s="40">
        <f>E56 + H56 +K56</f>
        <v>332033</v>
      </c>
      <c r="C56" s="40">
        <f>F56 + I56 +L56</f>
        <v>104155</v>
      </c>
      <c r="D56" s="24"/>
      <c r="E56" s="40">
        <v>250762</v>
      </c>
      <c r="F56" s="40">
        <v>37687</v>
      </c>
      <c r="G56" s="40"/>
      <c r="H56" s="40">
        <v>22443</v>
      </c>
      <c r="I56" s="40">
        <v>2729</v>
      </c>
      <c r="J56" s="40"/>
      <c r="K56" s="40">
        <v>58828</v>
      </c>
      <c r="L56" s="40">
        <v>63739</v>
      </c>
      <c r="M56" s="40"/>
      <c r="N56" s="40">
        <v>59268</v>
      </c>
      <c r="O56" s="40">
        <v>7480</v>
      </c>
    </row>
    <row r="57" spans="1:15" ht="14.25">
      <c r="A57" s="24"/>
      <c r="B57" s="40"/>
      <c r="C57" s="40"/>
      <c r="D57" s="24"/>
      <c r="E57" s="40"/>
      <c r="F57" s="40"/>
      <c r="G57" s="40"/>
      <c r="H57" s="40"/>
      <c r="I57" s="40"/>
      <c r="J57" s="40"/>
      <c r="K57" s="40"/>
      <c r="L57" s="40"/>
      <c r="M57" s="40"/>
      <c r="N57" s="40"/>
      <c r="O57" s="40"/>
    </row>
    <row r="58" spans="1:15" ht="14.25">
      <c r="A58" s="24" t="s">
        <v>20</v>
      </c>
      <c r="B58" s="40">
        <f>SUM(B59:B60)</f>
        <v>44473</v>
      </c>
      <c r="C58" s="40">
        <f>SUM(C59:C60)</f>
        <v>5277</v>
      </c>
      <c r="D58" s="24"/>
      <c r="E58" s="40">
        <f>SUM(E59:E60)</f>
        <v>43515</v>
      </c>
      <c r="F58" s="40">
        <f>SUM(F59:F60)</f>
        <v>4981</v>
      </c>
      <c r="G58" s="40"/>
      <c r="H58" s="40" t="s">
        <v>54</v>
      </c>
      <c r="I58" s="40" t="s">
        <v>54</v>
      </c>
      <c r="J58" s="40"/>
      <c r="K58" s="40">
        <f>SUM(K59:K60)</f>
        <v>958</v>
      </c>
      <c r="L58" s="40">
        <f>SUM(L59:L60)</f>
        <v>296</v>
      </c>
      <c r="M58" s="40"/>
      <c r="N58" s="40">
        <f>SUM(N59:N60)</f>
        <v>14916</v>
      </c>
      <c r="O58" s="40">
        <f>SUM(O59:O60)</f>
        <v>841</v>
      </c>
    </row>
    <row r="59" spans="1:15" ht="14.25">
      <c r="A59" s="24" t="s">
        <v>93</v>
      </c>
      <c r="B59" s="40">
        <f>E59</f>
        <v>26003</v>
      </c>
      <c r="C59" s="40">
        <f>F59</f>
        <v>2829</v>
      </c>
      <c r="D59" s="24"/>
      <c r="E59" s="40">
        <v>26003</v>
      </c>
      <c r="F59" s="40">
        <v>2829</v>
      </c>
      <c r="G59" s="40"/>
      <c r="H59" s="40" t="s">
        <v>54</v>
      </c>
      <c r="I59" s="40" t="s">
        <v>54</v>
      </c>
      <c r="J59" s="40"/>
      <c r="K59" s="40" t="s">
        <v>54</v>
      </c>
      <c r="L59" s="40" t="s">
        <v>54</v>
      </c>
      <c r="M59" s="40"/>
      <c r="N59" s="40">
        <v>10270</v>
      </c>
      <c r="O59" s="40">
        <v>507</v>
      </c>
    </row>
    <row r="60" spans="1:15" ht="14.25">
      <c r="A60" s="24" t="s">
        <v>94</v>
      </c>
      <c r="B60" s="40">
        <f>E60 + K60</f>
        <v>18470</v>
      </c>
      <c r="C60" s="40">
        <f>F60 + L60</f>
        <v>2448</v>
      </c>
      <c r="D60" s="24"/>
      <c r="E60" s="40">
        <v>17512</v>
      </c>
      <c r="F60" s="40">
        <v>2152</v>
      </c>
      <c r="G60" s="40"/>
      <c r="H60" s="40" t="s">
        <v>54</v>
      </c>
      <c r="I60" s="40" t="s">
        <v>54</v>
      </c>
      <c r="J60" s="40"/>
      <c r="K60" s="40">
        <v>958</v>
      </c>
      <c r="L60" s="40">
        <v>296</v>
      </c>
      <c r="M60" s="40"/>
      <c r="N60" s="40">
        <v>4646</v>
      </c>
      <c r="O60" s="40">
        <v>334</v>
      </c>
    </row>
    <row r="61" spans="1:15" ht="14.25">
      <c r="A61" s="58"/>
      <c r="B61" s="59"/>
      <c r="C61" s="59"/>
      <c r="D61" s="59"/>
      <c r="E61" s="59"/>
      <c r="F61" s="59"/>
      <c r="G61" s="59"/>
      <c r="H61" s="59"/>
      <c r="I61" s="59"/>
      <c r="J61" s="59"/>
      <c r="K61" s="59"/>
      <c r="L61" s="59"/>
      <c r="M61" s="59"/>
      <c r="N61" s="59"/>
      <c r="O61" s="59"/>
    </row>
    <row r="62" spans="1:15" ht="14.25">
      <c r="A62" s="8" t="s">
        <v>59</v>
      </c>
      <c r="B62" s="23"/>
      <c r="C62" s="23"/>
      <c r="D62" s="23"/>
      <c r="E62" s="23"/>
      <c r="F62" s="23"/>
      <c r="G62" s="23"/>
      <c r="H62" s="23"/>
      <c r="I62" s="23"/>
      <c r="J62" s="23"/>
      <c r="K62" s="23"/>
      <c r="L62" s="23"/>
      <c r="M62" s="23"/>
      <c r="N62" s="23"/>
      <c r="O62" s="23"/>
    </row>
    <row r="63" spans="1:15" ht="14.25">
      <c r="A63" s="14"/>
      <c r="B63" s="23"/>
      <c r="C63" s="23"/>
      <c r="D63" s="23"/>
      <c r="E63" s="23"/>
      <c r="F63" s="23"/>
      <c r="G63" s="23"/>
      <c r="H63" s="23"/>
      <c r="I63" s="23"/>
      <c r="J63" s="23"/>
      <c r="K63" s="23"/>
      <c r="L63" s="23"/>
      <c r="M63" s="23"/>
      <c r="N63" s="23"/>
      <c r="O63" s="23"/>
    </row>
    <row r="64" spans="1:15" ht="14.25">
      <c r="A64" s="8" t="s">
        <v>97</v>
      </c>
      <c r="B64" s="24"/>
      <c r="C64" s="24"/>
      <c r="D64" s="24"/>
      <c r="E64" s="36"/>
      <c r="F64" s="36"/>
      <c r="G64" s="24"/>
      <c r="H64" s="36"/>
      <c r="I64" s="36"/>
      <c r="J64" s="24"/>
      <c r="K64" s="36"/>
      <c r="L64" s="24"/>
      <c r="M64" s="24"/>
      <c r="N64" s="24"/>
      <c r="O64" s="24"/>
    </row>
    <row r="65" spans="1:15" ht="14.25">
      <c r="A65" s="8"/>
      <c r="B65" s="36"/>
      <c r="C65" s="36"/>
      <c r="D65" s="24"/>
      <c r="E65" s="36"/>
      <c r="F65" s="36"/>
      <c r="G65" s="24"/>
      <c r="H65" s="36"/>
      <c r="I65" s="36"/>
      <c r="J65" s="24"/>
      <c r="K65" s="36"/>
      <c r="L65" s="24"/>
      <c r="M65" s="24"/>
      <c r="N65" s="36"/>
      <c r="O65" s="36"/>
    </row>
    <row r="66" spans="1:15" ht="14.25">
      <c r="A66" s="8" t="s">
        <v>98</v>
      </c>
      <c r="B66" s="36"/>
      <c r="C66" s="36"/>
      <c r="D66" s="24"/>
      <c r="E66" s="36"/>
      <c r="F66" s="36"/>
      <c r="G66" s="24"/>
      <c r="H66" s="36"/>
      <c r="I66" s="36"/>
      <c r="J66" s="24"/>
      <c r="K66" s="36"/>
      <c r="L66" s="24"/>
      <c r="M66" s="24"/>
      <c r="N66" s="24"/>
      <c r="O66" s="24"/>
    </row>
    <row r="67" spans="1:15" ht="14.25">
      <c r="A67" s="7"/>
      <c r="B67" s="36"/>
      <c r="C67" s="36"/>
      <c r="D67" s="24"/>
      <c r="E67" s="36"/>
      <c r="F67" s="36"/>
      <c r="G67" s="24"/>
      <c r="H67" s="36"/>
      <c r="I67" s="36"/>
      <c r="J67" s="24"/>
      <c r="K67" s="36"/>
      <c r="L67" s="24"/>
      <c r="M67" s="24"/>
      <c r="N67" s="36"/>
      <c r="O67" s="36"/>
    </row>
    <row r="68" spans="1:15" ht="14.25">
      <c r="A68" s="7"/>
      <c r="B68" s="24"/>
      <c r="C68" s="24"/>
      <c r="D68" s="24"/>
      <c r="E68" s="24"/>
      <c r="F68" s="24"/>
      <c r="G68" s="24"/>
      <c r="H68" s="24"/>
      <c r="I68" s="24"/>
      <c r="J68" s="24"/>
      <c r="K68" s="24"/>
      <c r="L68" s="24"/>
      <c r="M68" s="24"/>
      <c r="N68" s="24"/>
      <c r="O68" s="24"/>
    </row>
    <row r="69" spans="1:15" ht="14.25">
      <c r="A69" s="7"/>
      <c r="B69" s="24"/>
      <c r="C69" s="24"/>
      <c r="D69" s="24"/>
      <c r="E69" s="24"/>
      <c r="F69" s="24"/>
      <c r="G69" s="24"/>
      <c r="H69" s="24"/>
      <c r="I69" s="24"/>
      <c r="J69" s="24"/>
      <c r="K69" s="24"/>
      <c r="L69" s="24"/>
      <c r="M69" s="24"/>
      <c r="N69" s="24"/>
      <c r="O69" s="24"/>
    </row>
    <row r="70" spans="1:15" ht="14.25">
      <c r="A70" s="7"/>
      <c r="B70" s="24"/>
      <c r="C70" s="24"/>
      <c r="D70" s="24"/>
      <c r="E70" s="24"/>
      <c r="F70" s="24"/>
      <c r="G70" s="24"/>
      <c r="H70" s="24"/>
      <c r="I70" s="24"/>
      <c r="J70" s="24"/>
      <c r="K70" s="24"/>
      <c r="L70" s="24"/>
      <c r="M70" s="24"/>
      <c r="N70" s="24"/>
      <c r="O70" s="24"/>
    </row>
    <row r="71" spans="1:15" ht="14.25">
      <c r="A71" s="7"/>
      <c r="B71" s="24"/>
      <c r="C71" s="24"/>
      <c r="D71" s="24"/>
      <c r="E71" s="24"/>
      <c r="F71" s="24"/>
      <c r="G71" s="24"/>
      <c r="H71" s="24"/>
      <c r="I71" s="24"/>
      <c r="J71" s="24"/>
      <c r="K71" s="24"/>
      <c r="L71" s="24"/>
      <c r="M71" s="24"/>
      <c r="N71" s="24"/>
      <c r="O71" s="24"/>
    </row>
    <row r="72" spans="1:15" ht="14.25">
      <c r="A72" s="7"/>
      <c r="B72" s="24"/>
      <c r="C72" s="24"/>
      <c r="D72" s="24"/>
      <c r="E72" s="24"/>
      <c r="F72" s="24"/>
      <c r="G72" s="24"/>
      <c r="H72" s="24"/>
      <c r="I72" s="24"/>
      <c r="J72" s="24"/>
      <c r="K72" s="24"/>
      <c r="L72" s="24"/>
      <c r="M72" s="24"/>
      <c r="N72" s="24"/>
      <c r="O72" s="24"/>
    </row>
    <row r="73" spans="1:15" ht="14.25">
      <c r="A73" s="7"/>
      <c r="B73" s="24"/>
      <c r="C73" s="24"/>
      <c r="D73" s="24"/>
      <c r="E73" s="24"/>
      <c r="F73" s="24"/>
      <c r="G73" s="24"/>
      <c r="H73" s="24"/>
      <c r="I73" s="24"/>
      <c r="J73" s="24"/>
      <c r="K73" s="24"/>
      <c r="L73" s="24"/>
      <c r="M73" s="24"/>
      <c r="N73" s="24"/>
      <c r="O73" s="24"/>
    </row>
    <row r="74" spans="1:15" ht="14.25">
      <c r="A74" s="7"/>
      <c r="B74" s="24"/>
      <c r="C74" s="24"/>
      <c r="D74" s="24"/>
      <c r="E74" s="24"/>
      <c r="F74" s="24"/>
      <c r="G74" s="24"/>
      <c r="H74" s="24"/>
      <c r="I74" s="24"/>
      <c r="J74" s="24"/>
      <c r="K74" s="24"/>
      <c r="L74" s="24"/>
      <c r="M74" s="24"/>
      <c r="N74" s="24"/>
      <c r="O74" s="24"/>
    </row>
    <row r="75" spans="1:15" ht="14.25">
      <c r="A75" s="7"/>
      <c r="B75" s="24"/>
      <c r="C75" s="24"/>
      <c r="D75" s="24"/>
      <c r="E75" s="24"/>
      <c r="F75" s="24"/>
      <c r="G75" s="24"/>
      <c r="H75" s="24"/>
      <c r="I75" s="24"/>
      <c r="J75" s="24"/>
      <c r="K75" s="24"/>
      <c r="L75" s="24"/>
      <c r="M75" s="24"/>
      <c r="N75" s="24"/>
      <c r="O75" s="24"/>
    </row>
    <row r="76" spans="1:15" ht="14.25">
      <c r="A76" s="7"/>
      <c r="B76" s="24"/>
      <c r="C76" s="24"/>
      <c r="D76" s="24"/>
      <c r="E76" s="24"/>
      <c r="F76" s="24"/>
      <c r="G76" s="24"/>
      <c r="H76" s="24"/>
      <c r="I76" s="24"/>
      <c r="J76" s="24"/>
      <c r="K76" s="24"/>
      <c r="L76" s="24"/>
      <c r="M76" s="24"/>
      <c r="N76" s="24"/>
      <c r="O76" s="24"/>
    </row>
    <row r="77" spans="1:15" ht="14.25">
      <c r="A77" s="7"/>
      <c r="B77" s="24"/>
      <c r="C77" s="24"/>
      <c r="D77" s="24"/>
      <c r="E77" s="24"/>
      <c r="F77" s="24"/>
      <c r="G77" s="24"/>
      <c r="H77" s="24"/>
      <c r="I77" s="24"/>
      <c r="J77" s="24"/>
      <c r="K77" s="24"/>
      <c r="L77" s="24"/>
      <c r="M77" s="24"/>
      <c r="N77" s="24"/>
      <c r="O77" s="24"/>
    </row>
    <row r="78" spans="1:15" ht="14.25">
      <c r="A78" s="7"/>
      <c r="B78" s="24"/>
      <c r="C78" s="24"/>
      <c r="D78" s="24"/>
      <c r="E78" s="24"/>
      <c r="F78" s="24"/>
      <c r="G78" s="24"/>
      <c r="H78" s="24"/>
      <c r="I78" s="24"/>
      <c r="J78" s="24"/>
      <c r="K78" s="24"/>
      <c r="L78" s="24"/>
      <c r="M78" s="24"/>
      <c r="N78" s="24"/>
      <c r="O78" s="24"/>
    </row>
    <row r="79" spans="1:15" ht="14.25">
      <c r="A79" s="7"/>
      <c r="B79" s="24"/>
      <c r="C79" s="24"/>
      <c r="D79" s="24"/>
      <c r="E79" s="24"/>
      <c r="F79" s="24"/>
      <c r="G79" s="24"/>
      <c r="H79" s="24"/>
      <c r="I79" s="24"/>
      <c r="J79" s="24"/>
      <c r="K79" s="24"/>
      <c r="L79" s="24"/>
      <c r="M79" s="24"/>
      <c r="N79" s="24"/>
      <c r="O79" s="24"/>
    </row>
    <row r="80" spans="1:15" ht="14.25">
      <c r="A80" s="7"/>
      <c r="B80" s="24"/>
      <c r="C80" s="24"/>
      <c r="D80" s="24"/>
      <c r="E80" s="24"/>
      <c r="F80" s="24"/>
      <c r="G80" s="24"/>
      <c r="H80" s="24"/>
      <c r="I80" s="24"/>
      <c r="J80" s="24"/>
      <c r="K80" s="24"/>
      <c r="L80" s="24"/>
      <c r="M80" s="24"/>
      <c r="N80" s="24"/>
      <c r="O80" s="24"/>
    </row>
    <row r="81" spans="1:15" ht="14.25">
      <c r="A81" s="7"/>
      <c r="B81" s="24"/>
      <c r="C81" s="24"/>
      <c r="D81" s="24"/>
      <c r="E81" s="24"/>
      <c r="F81" s="24"/>
      <c r="G81" s="24"/>
      <c r="H81" s="24"/>
      <c r="I81" s="24"/>
      <c r="J81" s="24"/>
      <c r="K81" s="24"/>
      <c r="L81" s="24"/>
      <c r="M81" s="24"/>
      <c r="N81" s="24"/>
      <c r="O81" s="24"/>
    </row>
    <row r="82" spans="1:15" ht="14.25">
      <c r="A82" s="7"/>
      <c r="B82" s="24"/>
      <c r="C82" s="24"/>
      <c r="D82" s="24"/>
      <c r="E82" s="24"/>
      <c r="F82" s="24"/>
      <c r="G82" s="24"/>
      <c r="H82" s="24"/>
      <c r="I82" s="24"/>
      <c r="J82" s="24"/>
      <c r="K82" s="24"/>
      <c r="L82" s="24"/>
      <c r="M82" s="24"/>
      <c r="N82" s="24"/>
      <c r="O82" s="24"/>
    </row>
    <row r="83" spans="1:15" ht="14.25">
      <c r="A83" s="7"/>
      <c r="B83" s="24"/>
      <c r="C83" s="24"/>
      <c r="D83" s="24"/>
      <c r="E83" s="24"/>
      <c r="F83" s="24"/>
      <c r="G83" s="24"/>
      <c r="H83" s="24"/>
      <c r="I83" s="24"/>
      <c r="J83" s="24"/>
      <c r="K83" s="24"/>
      <c r="L83" s="24"/>
      <c r="M83" s="24"/>
      <c r="N83" s="24"/>
      <c r="O83" s="24"/>
    </row>
    <row r="84" spans="1:15" ht="14.25">
      <c r="A84" s="7"/>
      <c r="B84" s="24"/>
      <c r="C84" s="24"/>
      <c r="D84" s="24"/>
      <c r="E84" s="24"/>
      <c r="F84" s="24"/>
      <c r="G84" s="24"/>
      <c r="H84" s="24"/>
      <c r="I84" s="24"/>
      <c r="J84" s="24"/>
      <c r="K84" s="24"/>
      <c r="L84" s="24"/>
      <c r="M84" s="24"/>
      <c r="N84" s="24"/>
      <c r="O84" s="24"/>
    </row>
    <row r="85" spans="1:15" ht="14.25">
      <c r="A85" s="7"/>
      <c r="B85" s="24"/>
      <c r="C85" s="24"/>
      <c r="D85" s="24"/>
      <c r="E85" s="24"/>
      <c r="F85" s="24"/>
      <c r="G85" s="24"/>
      <c r="H85" s="24"/>
      <c r="I85" s="24"/>
      <c r="J85" s="24"/>
      <c r="K85" s="24"/>
      <c r="L85" s="24"/>
      <c r="M85" s="24"/>
      <c r="N85" s="24"/>
      <c r="O85" s="24"/>
    </row>
    <row r="86" spans="1:15" ht="14.25">
      <c r="A86" s="7"/>
      <c r="B86" s="24"/>
      <c r="C86" s="24"/>
      <c r="D86" s="24"/>
      <c r="E86" s="24"/>
      <c r="F86" s="24"/>
      <c r="G86" s="24"/>
      <c r="H86" s="24"/>
      <c r="I86" s="24"/>
      <c r="J86" s="24"/>
      <c r="K86" s="24"/>
      <c r="L86" s="24"/>
      <c r="M86" s="24"/>
      <c r="N86" s="24"/>
      <c r="O86" s="24"/>
    </row>
    <row r="87" spans="1:15" ht="14.25">
      <c r="A87" s="7"/>
      <c r="B87" s="24"/>
      <c r="C87" s="24"/>
      <c r="D87" s="24"/>
      <c r="E87" s="24"/>
      <c r="F87" s="24"/>
      <c r="G87" s="24"/>
      <c r="H87" s="24"/>
      <c r="I87" s="24"/>
      <c r="J87" s="24"/>
      <c r="K87" s="24"/>
      <c r="L87" s="24"/>
      <c r="M87" s="24"/>
      <c r="N87" s="24"/>
      <c r="O87" s="24"/>
    </row>
  </sheetData>
  <mergeCells count="8">
    <mergeCell ref="A39:O39"/>
    <mergeCell ref="A1:O1"/>
    <mergeCell ref="B4:L4"/>
    <mergeCell ref="B5:C5"/>
    <mergeCell ref="E5:F5"/>
    <mergeCell ref="H5:I5"/>
    <mergeCell ref="K5:L5"/>
    <mergeCell ref="N5:O5"/>
  </mergeCells>
  <pageMargins left="0.7" right="0.7" top="0.75" bottom="0.75" header="0.3" footer="0.3"/>
  <pageSetup scale="72" fitToHeight="2"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7"/>
  <sheetViews>
    <sheetView workbookViewId="0">
      <selection sqref="A1:O1"/>
    </sheetView>
  </sheetViews>
  <sheetFormatPr defaultRowHeight="12.75"/>
  <cols>
    <col min="1" max="1" width="45.7109375" customWidth="1"/>
    <col min="2" max="3" width="11.7109375" customWidth="1"/>
    <col min="4" max="4" width="1.7109375" customWidth="1"/>
    <col min="5" max="6" width="11.7109375" customWidth="1"/>
    <col min="7" max="7" width="1.7109375" customWidth="1"/>
    <col min="8" max="9" width="11.7109375" customWidth="1"/>
    <col min="10" max="10" width="1.7109375" customWidth="1"/>
    <col min="11" max="12" width="11.7109375" customWidth="1"/>
    <col min="13" max="13" width="1.7109375" customWidth="1"/>
    <col min="14" max="256" width="11.7109375" customWidth="1"/>
  </cols>
  <sheetData>
    <row r="1" spans="1:15" ht="42" customHeight="1">
      <c r="A1" s="45" t="s">
        <v>34</v>
      </c>
      <c r="B1" s="45"/>
      <c r="C1" s="45"/>
      <c r="D1" s="45"/>
      <c r="E1" s="45"/>
      <c r="F1" s="45"/>
      <c r="G1" s="45"/>
      <c r="H1" s="45"/>
      <c r="I1" s="45"/>
      <c r="J1" s="45"/>
      <c r="K1" s="45"/>
      <c r="L1" s="45"/>
      <c r="M1" s="45"/>
      <c r="N1" s="45"/>
      <c r="O1" s="45"/>
    </row>
    <row r="2" spans="1:15" ht="20.25">
      <c r="A2" s="39" t="s">
        <v>99</v>
      </c>
      <c r="B2" s="7"/>
      <c r="C2" s="7"/>
      <c r="D2" s="7"/>
      <c r="E2" s="7"/>
      <c r="F2" s="10"/>
      <c r="G2" s="9"/>
      <c r="H2" s="10"/>
      <c r="I2" s="10"/>
      <c r="J2" s="9"/>
      <c r="K2" s="10"/>
      <c r="L2" s="10"/>
      <c r="M2" s="9"/>
      <c r="N2" s="9"/>
      <c r="O2" s="9"/>
    </row>
    <row r="3" spans="1:15" ht="14.25">
      <c r="A3" s="7"/>
      <c r="B3" s="7"/>
      <c r="C3" s="7"/>
      <c r="D3" s="7"/>
      <c r="E3" s="7"/>
      <c r="F3" s="9"/>
      <c r="G3" s="9"/>
      <c r="H3" s="9"/>
      <c r="I3" s="9"/>
      <c r="J3" s="9"/>
      <c r="K3" s="9"/>
      <c r="L3" s="9"/>
      <c r="M3" s="9"/>
      <c r="N3" s="9"/>
      <c r="O3" s="9"/>
    </row>
    <row r="4" spans="1:15" ht="14.25">
      <c r="A4" s="12"/>
      <c r="B4" s="41" t="s">
        <v>0</v>
      </c>
      <c r="C4" s="41"/>
      <c r="D4" s="41"/>
      <c r="E4" s="41"/>
      <c r="F4" s="41"/>
      <c r="G4" s="41"/>
      <c r="H4" s="41"/>
      <c r="I4" s="41"/>
      <c r="J4" s="41"/>
      <c r="K4" s="41"/>
      <c r="L4" s="41"/>
      <c r="M4" s="47"/>
      <c r="N4" s="47"/>
      <c r="O4" s="47"/>
    </row>
    <row r="5" spans="1:15" ht="14.25">
      <c r="A5" s="15"/>
      <c r="B5" s="42" t="s">
        <v>31</v>
      </c>
      <c r="C5" s="42"/>
      <c r="D5" s="14"/>
      <c r="E5" s="43" t="s">
        <v>1</v>
      </c>
      <c r="F5" s="43"/>
      <c r="G5" s="16"/>
      <c r="H5" s="44" t="s">
        <v>32</v>
      </c>
      <c r="I5" s="44"/>
      <c r="J5" s="16"/>
      <c r="K5" s="44" t="s">
        <v>2</v>
      </c>
      <c r="L5" s="44"/>
      <c r="M5" s="16"/>
      <c r="N5" s="44" t="s">
        <v>33</v>
      </c>
      <c r="O5" s="44"/>
    </row>
    <row r="6" spans="1:15" ht="14.25">
      <c r="A6" s="17" t="s">
        <v>30</v>
      </c>
      <c r="B6" s="18" t="s">
        <v>36</v>
      </c>
      <c r="C6" s="18" t="s">
        <v>37</v>
      </c>
      <c r="D6" s="19"/>
      <c r="E6" s="18" t="s">
        <v>36</v>
      </c>
      <c r="F6" s="18" t="s">
        <v>37</v>
      </c>
      <c r="G6" s="20"/>
      <c r="H6" s="18" t="s">
        <v>36</v>
      </c>
      <c r="I6" s="18" t="s">
        <v>37</v>
      </c>
      <c r="J6" s="20"/>
      <c r="K6" s="18" t="s">
        <v>36</v>
      </c>
      <c r="L6" s="18" t="s">
        <v>37</v>
      </c>
      <c r="M6" s="20"/>
      <c r="N6" s="18" t="s">
        <v>36</v>
      </c>
      <c r="O6" s="18" t="s">
        <v>37</v>
      </c>
    </row>
    <row r="7" spans="1:15" ht="14.25">
      <c r="A7" s="15"/>
      <c r="B7" s="21"/>
      <c r="C7" s="21"/>
      <c r="D7" s="22"/>
      <c r="E7" s="21"/>
      <c r="F7" s="21"/>
      <c r="G7" s="21"/>
      <c r="H7" s="21"/>
      <c r="I7" s="21"/>
      <c r="J7" s="21"/>
      <c r="K7" s="21"/>
      <c r="L7" s="21"/>
      <c r="M7" s="21"/>
      <c r="N7" s="21"/>
      <c r="O7" s="21"/>
    </row>
    <row r="8" spans="1:15" ht="14.25">
      <c r="A8" s="24" t="s">
        <v>21</v>
      </c>
      <c r="B8" s="40">
        <f>+B10+B25+B37</f>
        <v>789399</v>
      </c>
      <c r="C8" s="40">
        <f>+C10+C25+C37</f>
        <v>335500</v>
      </c>
      <c r="D8" s="24"/>
      <c r="E8" s="40">
        <f>+E10+E25+E37</f>
        <v>678888</v>
      </c>
      <c r="F8" s="40">
        <f>+F10+F25+F37</f>
        <v>226325</v>
      </c>
      <c r="G8" s="40"/>
      <c r="H8" s="40">
        <f>+H10+H25</f>
        <v>27482</v>
      </c>
      <c r="I8" s="40">
        <f>+I10+I25</f>
        <v>2752</v>
      </c>
      <c r="J8" s="40"/>
      <c r="K8" s="40">
        <f>+K10+K25+K37</f>
        <v>83029</v>
      </c>
      <c r="L8" s="40">
        <f>+L10+L25+L37</f>
        <v>106423</v>
      </c>
      <c r="M8" s="40"/>
      <c r="N8" s="40">
        <f>+N10+N25+N37</f>
        <v>170961</v>
      </c>
      <c r="O8" s="40">
        <f>+O10+O25+O37</f>
        <v>30028</v>
      </c>
    </row>
    <row r="9" spans="1:15" ht="14.25">
      <c r="A9" s="24"/>
      <c r="B9" s="40" t="s">
        <v>42</v>
      </c>
      <c r="C9" s="40"/>
      <c r="D9" s="24"/>
      <c r="E9" s="40"/>
      <c r="F9" s="40"/>
      <c r="G9" s="40"/>
      <c r="H9" s="40"/>
      <c r="I9" s="40"/>
      <c r="J9" s="40"/>
      <c r="K9" s="40"/>
      <c r="L9" s="40"/>
      <c r="M9" s="40"/>
      <c r="N9" s="40"/>
      <c r="O9" s="40"/>
    </row>
    <row r="10" spans="1:15" ht="14.25">
      <c r="A10" s="24" t="s">
        <v>22</v>
      </c>
      <c r="B10" s="40">
        <f>+B11+B20</f>
        <v>408582</v>
      </c>
      <c r="C10" s="40">
        <f>+C11+C20</f>
        <v>223659</v>
      </c>
      <c r="D10" s="24"/>
      <c r="E10" s="40">
        <f>+E11+E20</f>
        <v>380300</v>
      </c>
      <c r="F10" s="40">
        <f>+F11+F20</f>
        <v>181248</v>
      </c>
      <c r="G10" s="40"/>
      <c r="H10" s="40">
        <f>+H11+H20</f>
        <v>5039</v>
      </c>
      <c r="I10" s="40">
        <f>+I11+I20</f>
        <v>23</v>
      </c>
      <c r="J10" s="40"/>
      <c r="K10" s="40">
        <f>+K11+K20</f>
        <v>23243</v>
      </c>
      <c r="L10" s="40">
        <f>+L11+L20</f>
        <v>42388</v>
      </c>
      <c r="M10" s="40"/>
      <c r="N10" s="40">
        <f>+N11+N20</f>
        <v>95276</v>
      </c>
      <c r="O10" s="40">
        <f>+O11+O20</f>
        <v>21523</v>
      </c>
    </row>
    <row r="11" spans="1:15" ht="14.25">
      <c r="A11" s="24" t="s">
        <v>72</v>
      </c>
      <c r="B11" s="40">
        <f>SUM(B12:B18)</f>
        <v>282967</v>
      </c>
      <c r="C11" s="40">
        <f>SUM(C12:C18)</f>
        <v>130251</v>
      </c>
      <c r="D11" s="24"/>
      <c r="E11" s="40">
        <f>E12 + E13 + E14 + E15+ E16 + E17 + E18</f>
        <v>262155</v>
      </c>
      <c r="F11" s="40">
        <f>F12 + F13 + F14 + F15+ F16 + F17 + F18</f>
        <v>109844</v>
      </c>
      <c r="G11" s="40"/>
      <c r="H11" s="40">
        <f>SUM(H12:H18)</f>
        <v>4601</v>
      </c>
      <c r="I11" s="40">
        <f>SUM(I12:I18)</f>
        <v>15</v>
      </c>
      <c r="J11" s="40"/>
      <c r="K11" s="40">
        <f>SUM(K12:K16)+K18</f>
        <v>16211</v>
      </c>
      <c r="L11" s="40">
        <f>SUM(L12:L18)</f>
        <v>20392</v>
      </c>
      <c r="M11" s="40"/>
      <c r="N11" s="40">
        <f>SUM(N12:N18)</f>
        <v>68848</v>
      </c>
      <c r="O11" s="40">
        <f>SUM(O12:O18)</f>
        <v>18700</v>
      </c>
    </row>
    <row r="12" spans="1:15" ht="14.25">
      <c r="A12" s="24" t="s">
        <v>73</v>
      </c>
      <c r="B12" s="40">
        <f>E12 + H12 +K12</f>
        <v>63263</v>
      </c>
      <c r="C12" s="40">
        <f>F12 + I12 +L12</f>
        <v>15926</v>
      </c>
      <c r="D12" s="24"/>
      <c r="E12" s="40">
        <v>50179</v>
      </c>
      <c r="F12" s="40">
        <v>3962</v>
      </c>
      <c r="G12" s="40"/>
      <c r="H12" s="40">
        <v>2580</v>
      </c>
      <c r="I12" s="40">
        <v>11</v>
      </c>
      <c r="J12" s="40"/>
      <c r="K12" s="40">
        <v>10504</v>
      </c>
      <c r="L12" s="40">
        <v>11953</v>
      </c>
      <c r="M12" s="40"/>
      <c r="N12" s="40">
        <v>9556</v>
      </c>
      <c r="O12" s="40">
        <v>169</v>
      </c>
    </row>
    <row r="13" spans="1:15" ht="14.25">
      <c r="A13" s="24" t="s">
        <v>74</v>
      </c>
      <c r="B13" s="40">
        <f>E13+K13</f>
        <v>66889</v>
      </c>
      <c r="C13" s="40">
        <f>F13+L13</f>
        <v>19700</v>
      </c>
      <c r="D13" s="24"/>
      <c r="E13" s="40">
        <v>63668</v>
      </c>
      <c r="F13" s="40">
        <v>12514</v>
      </c>
      <c r="G13" s="40"/>
      <c r="H13" s="40" t="s">
        <v>52</v>
      </c>
      <c r="I13" s="40" t="s">
        <v>52</v>
      </c>
      <c r="J13" s="40"/>
      <c r="K13" s="40">
        <v>3221</v>
      </c>
      <c r="L13" s="40">
        <v>7186</v>
      </c>
      <c r="M13" s="40"/>
      <c r="N13" s="40">
        <v>11897</v>
      </c>
      <c r="O13" s="40">
        <v>1558</v>
      </c>
    </row>
    <row r="14" spans="1:15" ht="14.25">
      <c r="A14" s="24" t="s">
        <v>75</v>
      </c>
      <c r="B14" s="40">
        <f>E14 + H14 +K14</f>
        <v>2139</v>
      </c>
      <c r="C14" s="40">
        <f>F14 +L14</f>
        <v>631</v>
      </c>
      <c r="D14" s="24"/>
      <c r="E14" s="40">
        <v>364</v>
      </c>
      <c r="F14" s="40">
        <v>247</v>
      </c>
      <c r="G14" s="40"/>
      <c r="H14" s="40">
        <v>1405</v>
      </c>
      <c r="I14" s="40">
        <v>0</v>
      </c>
      <c r="J14" s="40"/>
      <c r="K14" s="40">
        <v>370</v>
      </c>
      <c r="L14" s="40">
        <v>384</v>
      </c>
      <c r="M14" s="40"/>
      <c r="N14" s="40">
        <v>0</v>
      </c>
      <c r="O14" s="40">
        <v>0</v>
      </c>
    </row>
    <row r="15" spans="1:15" ht="14.25">
      <c r="A15" s="24" t="s">
        <v>76</v>
      </c>
      <c r="B15" s="40">
        <f>E15 + H15 +K15</f>
        <v>4284</v>
      </c>
      <c r="C15" s="40">
        <f>F15 + I15 + L15</f>
        <v>1894</v>
      </c>
      <c r="D15" s="24"/>
      <c r="E15" s="40">
        <v>3483</v>
      </c>
      <c r="F15" s="40">
        <v>1105</v>
      </c>
      <c r="G15" s="40"/>
      <c r="H15" s="40">
        <v>281</v>
      </c>
      <c r="I15" s="40">
        <v>4</v>
      </c>
      <c r="J15" s="40"/>
      <c r="K15" s="40">
        <v>520</v>
      </c>
      <c r="L15" s="40">
        <v>785</v>
      </c>
      <c r="M15" s="40"/>
      <c r="N15" s="40">
        <v>592</v>
      </c>
      <c r="O15" s="40">
        <v>6</v>
      </c>
    </row>
    <row r="16" spans="1:15" ht="14.25">
      <c r="A16" s="24" t="s">
        <v>77</v>
      </c>
      <c r="B16" s="40">
        <f>E16 + H16 +K16</f>
        <v>7683</v>
      </c>
      <c r="C16" s="40">
        <f>F16 +L16</f>
        <v>1275</v>
      </c>
      <c r="D16" s="24"/>
      <c r="E16" s="40">
        <v>5819</v>
      </c>
      <c r="F16" s="40">
        <v>1253</v>
      </c>
      <c r="G16" s="40"/>
      <c r="H16" s="40">
        <v>335</v>
      </c>
      <c r="I16" s="40">
        <v>0</v>
      </c>
      <c r="J16" s="40"/>
      <c r="K16" s="40">
        <v>1529</v>
      </c>
      <c r="L16" s="40">
        <v>22</v>
      </c>
      <c r="M16" s="40"/>
      <c r="N16" s="40">
        <v>1257</v>
      </c>
      <c r="O16" s="40">
        <v>6</v>
      </c>
    </row>
    <row r="17" spans="1:15" ht="14.25">
      <c r="A17" s="24" t="s">
        <v>78</v>
      </c>
      <c r="B17" s="40">
        <f>E17</f>
        <v>16670</v>
      </c>
      <c r="C17" s="40">
        <f>F17</f>
        <v>3851</v>
      </c>
      <c r="D17" s="24"/>
      <c r="E17" s="40">
        <v>16670</v>
      </c>
      <c r="F17" s="40">
        <v>3851</v>
      </c>
      <c r="G17" s="40"/>
      <c r="H17" s="40" t="s">
        <v>53</v>
      </c>
      <c r="I17" s="40" t="s">
        <v>53</v>
      </c>
      <c r="J17" s="40"/>
      <c r="K17" s="40" t="s">
        <v>52</v>
      </c>
      <c r="L17" s="40" t="s">
        <v>54</v>
      </c>
      <c r="M17" s="40"/>
      <c r="N17" s="40">
        <v>6166</v>
      </c>
      <c r="O17" s="40">
        <v>730</v>
      </c>
    </row>
    <row r="18" spans="1:15" ht="14.25">
      <c r="A18" s="24" t="s">
        <v>79</v>
      </c>
      <c r="B18" s="40">
        <f>E18+K18</f>
        <v>122039</v>
      </c>
      <c r="C18" s="40">
        <f>F18+L18</f>
        <v>86974</v>
      </c>
      <c r="D18" s="24"/>
      <c r="E18" s="40">
        <v>121972</v>
      </c>
      <c r="F18" s="40">
        <v>86912</v>
      </c>
      <c r="G18" s="40"/>
      <c r="H18" s="40" t="s">
        <v>53</v>
      </c>
      <c r="I18" s="40" t="s">
        <v>53</v>
      </c>
      <c r="J18" s="40"/>
      <c r="K18" s="40">
        <v>67</v>
      </c>
      <c r="L18" s="40">
        <v>62</v>
      </c>
      <c r="M18" s="40"/>
      <c r="N18" s="40">
        <v>39380</v>
      </c>
      <c r="O18" s="40">
        <v>16231</v>
      </c>
    </row>
    <row r="19" spans="1:15" ht="14.25">
      <c r="A19" s="24"/>
      <c r="B19" s="40"/>
      <c r="C19" s="40" t="s">
        <v>43</v>
      </c>
      <c r="D19" s="24"/>
      <c r="E19" s="40"/>
      <c r="F19" s="40"/>
      <c r="G19" s="40"/>
      <c r="H19" s="40"/>
      <c r="I19" s="40"/>
      <c r="J19" s="40"/>
      <c r="K19" s="40"/>
      <c r="L19" s="40"/>
      <c r="M19" s="40"/>
      <c r="N19" s="40"/>
      <c r="O19" s="40"/>
    </row>
    <row r="20" spans="1:15" ht="14.25">
      <c r="A20" s="24" t="s">
        <v>80</v>
      </c>
      <c r="B20" s="40">
        <f>SUM(B21:B23)</f>
        <v>125615</v>
      </c>
      <c r="C20" s="40">
        <f>SUM(C21:C23)</f>
        <v>93408</v>
      </c>
      <c r="D20" s="24"/>
      <c r="E20" s="40">
        <f>SUM(E21:E23)</f>
        <v>118145</v>
      </c>
      <c r="F20" s="40">
        <f>SUM(F21:F23)</f>
        <v>71404</v>
      </c>
      <c r="G20" s="40"/>
      <c r="H20" s="40">
        <v>438</v>
      </c>
      <c r="I20" s="40">
        <v>8</v>
      </c>
      <c r="J20" s="40"/>
      <c r="K20" s="40">
        <f>SUM(K21:K23)</f>
        <v>7032</v>
      </c>
      <c r="L20" s="40">
        <f>SUM(L21:L23)</f>
        <v>21996</v>
      </c>
      <c r="M20" s="40"/>
      <c r="N20" s="40">
        <f>SUM(N21:N23)</f>
        <v>26428</v>
      </c>
      <c r="O20" s="40">
        <f>SUM(O21:O23)</f>
        <v>2823</v>
      </c>
    </row>
    <row r="21" spans="1:15" ht="14.25">
      <c r="A21" s="24" t="s">
        <v>81</v>
      </c>
      <c r="B21" s="40">
        <f>H21+K21</f>
        <v>4041</v>
      </c>
      <c r="C21" s="40">
        <f>I21+L21</f>
        <v>587</v>
      </c>
      <c r="D21" s="24"/>
      <c r="E21" s="40" t="s">
        <v>54</v>
      </c>
      <c r="F21" s="40" t="s">
        <v>54</v>
      </c>
      <c r="G21" s="40"/>
      <c r="H21" s="40">
        <v>438</v>
      </c>
      <c r="I21" s="40">
        <v>8</v>
      </c>
      <c r="J21" s="40"/>
      <c r="K21" s="40">
        <v>3603</v>
      </c>
      <c r="L21" s="40">
        <v>579</v>
      </c>
      <c r="M21" s="40"/>
      <c r="N21" s="40" t="s">
        <v>54</v>
      </c>
      <c r="O21" s="40" t="s">
        <v>54</v>
      </c>
    </row>
    <row r="22" spans="1:15" ht="14.25">
      <c r="A22" s="24" t="s">
        <v>82</v>
      </c>
      <c r="B22" s="40">
        <f>E22 +K22</f>
        <v>81175</v>
      </c>
      <c r="C22" s="40">
        <f>F22 +L22</f>
        <v>60247</v>
      </c>
      <c r="D22" s="24"/>
      <c r="E22" s="40">
        <v>77746</v>
      </c>
      <c r="F22" s="40">
        <v>38830</v>
      </c>
      <c r="G22" s="40"/>
      <c r="H22" s="40" t="s">
        <v>54</v>
      </c>
      <c r="I22" s="40" t="s">
        <v>54</v>
      </c>
      <c r="J22" s="40"/>
      <c r="K22" s="40">
        <v>3429</v>
      </c>
      <c r="L22" s="40">
        <v>21417</v>
      </c>
      <c r="M22" s="40"/>
      <c r="N22" s="40">
        <v>16025</v>
      </c>
      <c r="O22" s="40">
        <v>1172</v>
      </c>
    </row>
    <row r="23" spans="1:15" ht="14.25">
      <c r="A23" s="24" t="s">
        <v>79</v>
      </c>
      <c r="B23" s="40">
        <f>E23</f>
        <v>40399</v>
      </c>
      <c r="C23" s="40">
        <f>F23</f>
        <v>32574</v>
      </c>
      <c r="D23" s="24"/>
      <c r="E23" s="40">
        <v>40399</v>
      </c>
      <c r="F23" s="40">
        <v>32574</v>
      </c>
      <c r="G23" s="40"/>
      <c r="H23" s="40" t="s">
        <v>54</v>
      </c>
      <c r="I23" s="40" t="s">
        <v>54</v>
      </c>
      <c r="J23" s="40"/>
      <c r="K23" s="40" t="s">
        <v>54</v>
      </c>
      <c r="L23" s="40" t="s">
        <v>54</v>
      </c>
      <c r="M23" s="40"/>
      <c r="N23" s="40">
        <v>10403</v>
      </c>
      <c r="O23" s="40">
        <v>1651</v>
      </c>
    </row>
    <row r="24" spans="1:15" ht="14.25">
      <c r="A24" s="24"/>
      <c r="B24" s="40"/>
      <c r="C24" s="40"/>
      <c r="D24" s="24"/>
      <c r="E24" s="40"/>
      <c r="F24" s="40"/>
      <c r="G24" s="40"/>
      <c r="H24" s="40"/>
      <c r="I24" s="40"/>
      <c r="J24" s="40"/>
      <c r="K24" s="40"/>
      <c r="L24" s="40"/>
      <c r="M24" s="40"/>
      <c r="N24" s="40"/>
      <c r="O24" s="40"/>
    </row>
    <row r="25" spans="1:15" ht="16.5">
      <c r="A25" s="57" t="s">
        <v>40</v>
      </c>
      <c r="B25" s="40">
        <f>SUM(B26:B35)</f>
        <v>336344</v>
      </c>
      <c r="C25" s="40">
        <f>SUM(C26:C35)</f>
        <v>106564</v>
      </c>
      <c r="D25" s="24"/>
      <c r="E25" s="40">
        <f>SUM(E26:E35)</f>
        <v>255073</v>
      </c>
      <c r="F25" s="40">
        <f>SUM(F26:F35)</f>
        <v>40096</v>
      </c>
      <c r="G25" s="40"/>
      <c r="H25" s="40">
        <f>SUM(H26:H33)</f>
        <v>22443</v>
      </c>
      <c r="I25" s="40">
        <f t="shared" ref="I25:O25" si="0">SUM(I26:I35)</f>
        <v>2729</v>
      </c>
      <c r="J25" s="40"/>
      <c r="K25" s="40">
        <f t="shared" si="0"/>
        <v>58828</v>
      </c>
      <c r="L25" s="40">
        <f t="shared" si="0"/>
        <v>63739</v>
      </c>
      <c r="M25" s="40"/>
      <c r="N25" s="40">
        <f t="shared" si="0"/>
        <v>60769</v>
      </c>
      <c r="O25" s="40">
        <f t="shared" si="0"/>
        <v>7664</v>
      </c>
    </row>
    <row r="26" spans="1:15" ht="14.25">
      <c r="A26" s="24" t="s">
        <v>64</v>
      </c>
      <c r="B26" s="40">
        <f>E26 + H26 +K26</f>
        <v>83686</v>
      </c>
      <c r="C26" s="40">
        <f>F26 + I26 +L26</f>
        <v>19221</v>
      </c>
      <c r="D26" s="24"/>
      <c r="E26" s="40">
        <v>49735</v>
      </c>
      <c r="F26" s="40">
        <v>4685</v>
      </c>
      <c r="G26" s="40"/>
      <c r="H26" s="40">
        <v>7604</v>
      </c>
      <c r="I26" s="40">
        <v>100</v>
      </c>
      <c r="J26" s="40"/>
      <c r="K26" s="40">
        <v>26347</v>
      </c>
      <c r="L26" s="40">
        <v>14436</v>
      </c>
      <c r="M26" s="40"/>
      <c r="N26" s="40">
        <v>11706</v>
      </c>
      <c r="O26" s="40">
        <v>765</v>
      </c>
    </row>
    <row r="27" spans="1:15" ht="14.25">
      <c r="A27" s="24" t="s">
        <v>65</v>
      </c>
      <c r="B27" s="40">
        <f t="shared" ref="B27:C33" si="1">E27 + H27 +K27</f>
        <v>57399</v>
      </c>
      <c r="C27" s="40">
        <f t="shared" si="1"/>
        <v>25326</v>
      </c>
      <c r="D27" s="24"/>
      <c r="E27" s="40">
        <v>43428</v>
      </c>
      <c r="F27" s="40">
        <v>8606</v>
      </c>
      <c r="G27" s="40"/>
      <c r="H27" s="40">
        <v>5197</v>
      </c>
      <c r="I27" s="40">
        <v>908</v>
      </c>
      <c r="J27" s="40"/>
      <c r="K27" s="40">
        <v>8774</v>
      </c>
      <c r="L27" s="40">
        <v>15812</v>
      </c>
      <c r="M27" s="40"/>
      <c r="N27" s="40">
        <v>10438</v>
      </c>
      <c r="O27" s="40">
        <v>3976</v>
      </c>
    </row>
    <row r="28" spans="1:15" ht="14.25">
      <c r="A28" s="24" t="s">
        <v>83</v>
      </c>
      <c r="B28" s="40">
        <f t="shared" si="1"/>
        <v>70408</v>
      </c>
      <c r="C28" s="40">
        <f t="shared" si="1"/>
        <v>16112</v>
      </c>
      <c r="D28" s="24"/>
      <c r="E28" s="40">
        <v>62427</v>
      </c>
      <c r="F28" s="40">
        <v>6438</v>
      </c>
      <c r="G28" s="40"/>
      <c r="H28" s="40">
        <v>571</v>
      </c>
      <c r="I28" s="40">
        <v>254</v>
      </c>
      <c r="J28" s="40"/>
      <c r="K28" s="40">
        <v>7410</v>
      </c>
      <c r="L28" s="40">
        <v>9420</v>
      </c>
      <c r="M28" s="40"/>
      <c r="N28" s="40">
        <v>15639</v>
      </c>
      <c r="O28" s="40">
        <v>452</v>
      </c>
    </row>
    <row r="29" spans="1:15" ht="14.25">
      <c r="A29" s="24" t="s">
        <v>15</v>
      </c>
      <c r="B29" s="40">
        <f t="shared" si="1"/>
        <v>67862</v>
      </c>
      <c r="C29" s="40">
        <f t="shared" si="1"/>
        <v>28253</v>
      </c>
      <c r="D29" s="24"/>
      <c r="E29" s="40">
        <v>60950</v>
      </c>
      <c r="F29" s="40">
        <v>13265</v>
      </c>
      <c r="G29" s="40"/>
      <c r="H29" s="40">
        <v>725</v>
      </c>
      <c r="I29" s="40">
        <v>296</v>
      </c>
      <c r="J29" s="40"/>
      <c r="K29" s="40">
        <v>6187</v>
      </c>
      <c r="L29" s="40">
        <v>14692</v>
      </c>
      <c r="M29" s="40"/>
      <c r="N29" s="40">
        <v>13694</v>
      </c>
      <c r="O29" s="40">
        <v>1449</v>
      </c>
    </row>
    <row r="30" spans="1:15" ht="14.25">
      <c r="A30" s="24" t="s">
        <v>84</v>
      </c>
      <c r="B30" s="40">
        <f t="shared" si="1"/>
        <v>12218</v>
      </c>
      <c r="C30" s="40">
        <f t="shared" si="1"/>
        <v>6191</v>
      </c>
      <c r="D30" s="24"/>
      <c r="E30" s="40">
        <v>5333</v>
      </c>
      <c r="F30" s="40">
        <v>1319</v>
      </c>
      <c r="G30" s="40"/>
      <c r="H30" s="40">
        <v>3037</v>
      </c>
      <c r="I30" s="40">
        <v>788</v>
      </c>
      <c r="J30" s="40"/>
      <c r="K30" s="40">
        <v>3848</v>
      </c>
      <c r="L30" s="40">
        <v>4084</v>
      </c>
      <c r="M30" s="40"/>
      <c r="N30" s="40">
        <v>1259</v>
      </c>
      <c r="O30" s="40">
        <v>453</v>
      </c>
    </row>
    <row r="31" spans="1:15" ht="14.25">
      <c r="A31" s="24" t="s">
        <v>85</v>
      </c>
      <c r="B31" s="40">
        <f t="shared" si="1"/>
        <v>4595</v>
      </c>
      <c r="C31" s="40">
        <f t="shared" si="1"/>
        <v>531</v>
      </c>
      <c r="D31" s="24"/>
      <c r="E31" s="40">
        <v>779</v>
      </c>
      <c r="F31" s="40">
        <v>36</v>
      </c>
      <c r="G31" s="40"/>
      <c r="H31" s="40">
        <v>3000</v>
      </c>
      <c r="I31" s="40">
        <v>3</v>
      </c>
      <c r="J31" s="40"/>
      <c r="K31" s="40">
        <v>816</v>
      </c>
      <c r="L31" s="40">
        <v>492</v>
      </c>
      <c r="M31" s="40"/>
      <c r="N31" s="40">
        <v>193</v>
      </c>
      <c r="O31" s="40">
        <v>0</v>
      </c>
    </row>
    <row r="32" spans="1:15" ht="14.25">
      <c r="A32" s="24" t="s">
        <v>86</v>
      </c>
      <c r="B32" s="40">
        <f t="shared" si="1"/>
        <v>34104</v>
      </c>
      <c r="C32" s="40">
        <f>F32 +L32</f>
        <v>7258</v>
      </c>
      <c r="D32" s="24"/>
      <c r="E32" s="40">
        <v>27909</v>
      </c>
      <c r="F32" s="40">
        <v>3301</v>
      </c>
      <c r="G32" s="40"/>
      <c r="H32" s="40">
        <v>1152</v>
      </c>
      <c r="I32" s="40">
        <v>0</v>
      </c>
      <c r="J32" s="40"/>
      <c r="K32" s="40">
        <v>5043</v>
      </c>
      <c r="L32" s="40">
        <v>3957</v>
      </c>
      <c r="M32" s="40"/>
      <c r="N32" s="40">
        <v>6279</v>
      </c>
      <c r="O32" s="40">
        <v>374</v>
      </c>
    </row>
    <row r="33" spans="1:15" ht="14.25">
      <c r="A33" s="24" t="s">
        <v>17</v>
      </c>
      <c r="B33" s="40">
        <f t="shared" si="1"/>
        <v>1761</v>
      </c>
      <c r="C33" s="40">
        <f t="shared" si="1"/>
        <v>1263</v>
      </c>
      <c r="D33" s="24"/>
      <c r="E33" s="40">
        <v>201</v>
      </c>
      <c r="F33" s="40">
        <v>37</v>
      </c>
      <c r="G33" s="40"/>
      <c r="H33" s="40">
        <v>1157</v>
      </c>
      <c r="I33" s="40">
        <v>380</v>
      </c>
      <c r="J33" s="40"/>
      <c r="K33" s="40">
        <v>403</v>
      </c>
      <c r="L33" s="40">
        <v>846</v>
      </c>
      <c r="M33" s="40"/>
      <c r="N33" s="40">
        <v>60</v>
      </c>
      <c r="O33" s="40">
        <v>11</v>
      </c>
    </row>
    <row r="34" spans="1:15" ht="14.25">
      <c r="A34" s="24" t="s">
        <v>87</v>
      </c>
      <c r="B34" s="40">
        <f>E34</f>
        <v>1107</v>
      </c>
      <c r="C34" s="40">
        <f>F34</f>
        <v>1255</v>
      </c>
      <c r="D34" s="24"/>
      <c r="E34" s="40">
        <v>1107</v>
      </c>
      <c r="F34" s="40">
        <v>1255</v>
      </c>
      <c r="G34" s="40"/>
      <c r="H34" s="40" t="s">
        <v>54</v>
      </c>
      <c r="I34" s="40" t="s">
        <v>54</v>
      </c>
      <c r="J34" s="40"/>
      <c r="K34" s="40" t="s">
        <v>54</v>
      </c>
      <c r="L34" s="40" t="s">
        <v>54</v>
      </c>
      <c r="M34" s="40"/>
      <c r="N34" s="40">
        <v>124</v>
      </c>
      <c r="O34" s="40">
        <v>26</v>
      </c>
    </row>
    <row r="35" spans="1:15" ht="14.25">
      <c r="A35" s="24" t="s">
        <v>88</v>
      </c>
      <c r="B35" s="40">
        <f>E35</f>
        <v>3204</v>
      </c>
      <c r="C35" s="40">
        <f>F35</f>
        <v>1154</v>
      </c>
      <c r="D35" s="24"/>
      <c r="E35" s="40">
        <v>3204</v>
      </c>
      <c r="F35" s="40">
        <v>1154</v>
      </c>
      <c r="G35" s="40"/>
      <c r="H35" s="40" t="s">
        <v>54</v>
      </c>
      <c r="I35" s="40" t="s">
        <v>54</v>
      </c>
      <c r="J35" s="40"/>
      <c r="K35" s="40" t="s">
        <v>54</v>
      </c>
      <c r="L35" s="40" t="s">
        <v>54</v>
      </c>
      <c r="M35" s="40"/>
      <c r="N35" s="40">
        <v>1377</v>
      </c>
      <c r="O35" s="40">
        <v>158</v>
      </c>
    </row>
    <row r="36" spans="1:15" ht="14.25">
      <c r="A36" s="24"/>
      <c r="B36" s="40"/>
      <c r="C36" s="40"/>
      <c r="D36" s="24"/>
      <c r="E36" s="40"/>
      <c r="F36" s="40"/>
      <c r="G36" s="40"/>
      <c r="H36" s="40"/>
      <c r="I36" s="40"/>
      <c r="J36" s="40"/>
      <c r="K36" s="40"/>
      <c r="L36" s="40"/>
      <c r="M36" s="40"/>
      <c r="N36" s="40"/>
      <c r="O36" s="40"/>
    </row>
    <row r="37" spans="1:15" ht="14.25">
      <c r="A37" s="24" t="s">
        <v>20</v>
      </c>
      <c r="B37" s="40">
        <f>E37 + K37</f>
        <v>44473</v>
      </c>
      <c r="C37" s="40">
        <f>F37 + L37</f>
        <v>5277</v>
      </c>
      <c r="D37" s="24"/>
      <c r="E37" s="40">
        <v>43515</v>
      </c>
      <c r="F37" s="40">
        <v>4981</v>
      </c>
      <c r="G37" s="40"/>
      <c r="H37" s="40" t="s">
        <v>54</v>
      </c>
      <c r="I37" s="40" t="s">
        <v>54</v>
      </c>
      <c r="J37" s="40"/>
      <c r="K37" s="40">
        <v>958</v>
      </c>
      <c r="L37" s="40">
        <v>296</v>
      </c>
      <c r="M37" s="40"/>
      <c r="N37" s="40">
        <v>14916</v>
      </c>
      <c r="O37" s="40">
        <v>841</v>
      </c>
    </row>
    <row r="38" spans="1:15" ht="14.25">
      <c r="A38" s="24"/>
      <c r="B38" s="40"/>
      <c r="C38" s="40"/>
      <c r="D38" s="24"/>
      <c r="E38" s="40"/>
      <c r="F38" s="40"/>
      <c r="G38" s="40"/>
      <c r="H38" s="40"/>
      <c r="I38" s="40"/>
      <c r="J38" s="40"/>
      <c r="K38" s="40"/>
      <c r="L38" s="40"/>
      <c r="M38" s="40"/>
      <c r="N38" s="40"/>
      <c r="O38" s="40"/>
    </row>
    <row r="39" spans="1:15" ht="14.25">
      <c r="A39" s="60" t="s">
        <v>29</v>
      </c>
      <c r="B39" s="60"/>
      <c r="C39" s="60"/>
      <c r="D39" s="60"/>
      <c r="E39" s="60"/>
      <c r="F39" s="60"/>
      <c r="G39" s="60"/>
      <c r="H39" s="60"/>
      <c r="I39" s="60"/>
      <c r="J39" s="60"/>
      <c r="K39" s="60"/>
      <c r="L39" s="60"/>
      <c r="M39" s="60"/>
      <c r="N39" s="60"/>
      <c r="O39" s="60"/>
    </row>
    <row r="40" spans="1:15" ht="14.25">
      <c r="A40" s="24"/>
      <c r="B40" s="40"/>
      <c r="C40" s="40"/>
      <c r="D40" s="24"/>
      <c r="E40" s="40"/>
      <c r="F40" s="40"/>
      <c r="G40" s="40"/>
      <c r="H40" s="40"/>
      <c r="I40" s="40"/>
      <c r="J40" s="40"/>
      <c r="K40" s="40"/>
      <c r="L40" s="40"/>
      <c r="M40" s="40"/>
      <c r="N40" s="40"/>
      <c r="O40" s="40"/>
    </row>
    <row r="41" spans="1:15" ht="14.25">
      <c r="A41" s="24" t="s">
        <v>21</v>
      </c>
      <c r="B41" s="40">
        <f>SUM(B42:B43)</f>
        <v>789399</v>
      </c>
      <c r="C41" s="40">
        <f>SUM(C42:C43)</f>
        <v>335500</v>
      </c>
      <c r="D41" s="24"/>
      <c r="E41" s="40">
        <f>SUM(E42:E43)</f>
        <v>678888</v>
      </c>
      <c r="F41" s="40">
        <f>SUM(F42:F43)</f>
        <v>226325</v>
      </c>
      <c r="G41" s="40"/>
      <c r="H41" s="40">
        <f>SUM(H42:H43)</f>
        <v>27482</v>
      </c>
      <c r="I41" s="40">
        <f>SUM(I42:I43)</f>
        <v>2752</v>
      </c>
      <c r="J41" s="40"/>
      <c r="K41" s="40">
        <f>SUM(K42:K43)</f>
        <v>83029</v>
      </c>
      <c r="L41" s="40">
        <f>SUM(L42:L43)</f>
        <v>106423</v>
      </c>
      <c r="M41" s="40"/>
      <c r="N41" s="40">
        <f>SUM(N42:N43)</f>
        <v>170961</v>
      </c>
      <c r="O41" s="40">
        <f>SUM(O42:O43)</f>
        <v>30028</v>
      </c>
    </row>
    <row r="42" spans="1:15" ht="14.25">
      <c r="A42" s="24" t="s">
        <v>89</v>
      </c>
      <c r="B42" s="40">
        <f>B47+B51+B55+B59</f>
        <v>186081</v>
      </c>
      <c r="C42" s="40">
        <f>C47+C51+C55+C59</f>
        <v>120684</v>
      </c>
      <c r="D42" s="24"/>
      <c r="E42" s="40">
        <f>E47+E51+E55+E59</f>
        <v>186081</v>
      </c>
      <c r="F42" s="40">
        <f>F47+F51+F55+F59</f>
        <v>120684</v>
      </c>
      <c r="G42" s="40"/>
      <c r="H42" s="40" t="s">
        <v>54</v>
      </c>
      <c r="I42" s="40" t="s">
        <v>54</v>
      </c>
      <c r="J42" s="40"/>
      <c r="K42" s="40" t="s">
        <v>54</v>
      </c>
      <c r="L42" s="40" t="s">
        <v>54</v>
      </c>
      <c r="M42" s="40"/>
      <c r="N42" s="40">
        <f>N47+N51+N55+N59</f>
        <v>60432</v>
      </c>
      <c r="O42" s="40">
        <f>O47+O51+O55+O59</f>
        <v>17504</v>
      </c>
    </row>
    <row r="43" spans="1:15" ht="14.25">
      <c r="A43" s="24" t="s">
        <v>90</v>
      </c>
      <c r="B43" s="40">
        <f>B48+B52+B56+B60</f>
        <v>603318</v>
      </c>
      <c r="C43" s="40">
        <f>C48+C52+C56+C60</f>
        <v>214816</v>
      </c>
      <c r="D43" s="24"/>
      <c r="E43" s="40">
        <f>E48+E52+E56+E60</f>
        <v>492807</v>
      </c>
      <c r="F43" s="40">
        <f>F48+F52+F56+F60</f>
        <v>105641</v>
      </c>
      <c r="G43" s="40"/>
      <c r="H43" s="40">
        <f>H48+H52+H56</f>
        <v>27482</v>
      </c>
      <c r="I43" s="40">
        <f>I48+I52+I56</f>
        <v>2752</v>
      </c>
      <c r="J43" s="40"/>
      <c r="K43" s="40">
        <f>K48+K52+K56+K60</f>
        <v>83029</v>
      </c>
      <c r="L43" s="40">
        <f>L48+L52+L56+L60</f>
        <v>106423</v>
      </c>
      <c r="M43" s="40"/>
      <c r="N43" s="40">
        <f>N48+N52+N56+N60</f>
        <v>110529</v>
      </c>
      <c r="O43" s="40">
        <f>O48+O52+O56+O60</f>
        <v>12524</v>
      </c>
    </row>
    <row r="44" spans="1:15" ht="14.25">
      <c r="A44" s="24"/>
      <c r="B44" s="40"/>
      <c r="C44" s="40"/>
      <c r="D44" s="24"/>
      <c r="E44" s="40"/>
      <c r="F44" s="40"/>
      <c r="G44" s="40"/>
      <c r="H44" s="40"/>
      <c r="I44" s="40"/>
      <c r="J44" s="40"/>
      <c r="K44" s="40"/>
      <c r="L44" s="40"/>
      <c r="M44" s="40"/>
      <c r="N44" s="40"/>
      <c r="O44" s="40"/>
    </row>
    <row r="45" spans="1:15" ht="14.25">
      <c r="A45" s="24" t="s">
        <v>22</v>
      </c>
      <c r="B45" s="40">
        <f>+B46+B50</f>
        <v>408582</v>
      </c>
      <c r="C45" s="40">
        <f>+C46+C50</f>
        <v>223659</v>
      </c>
      <c r="D45" s="24"/>
      <c r="E45" s="40">
        <f>+E46+E50</f>
        <v>380300</v>
      </c>
      <c r="F45" s="40">
        <f>+F46+F50</f>
        <v>181248</v>
      </c>
      <c r="G45" s="40"/>
      <c r="H45" s="40">
        <f>+H46+H50</f>
        <v>5039</v>
      </c>
      <c r="I45" s="40">
        <f>+I46+I50</f>
        <v>23</v>
      </c>
      <c r="J45" s="40"/>
      <c r="K45" s="40">
        <f>+K46+K50</f>
        <v>23243</v>
      </c>
      <c r="L45" s="40">
        <f>+L46+L50</f>
        <v>42388</v>
      </c>
      <c r="M45" s="40"/>
      <c r="N45" s="40">
        <f>+N46+N50</f>
        <v>95276</v>
      </c>
      <c r="O45" s="40">
        <f>+O46+O50</f>
        <v>21523</v>
      </c>
    </row>
    <row r="46" spans="1:15" ht="14.25">
      <c r="A46" s="24" t="s">
        <v>72</v>
      </c>
      <c r="B46" s="40">
        <f>SUM(B47:B48)</f>
        <v>282967</v>
      </c>
      <c r="C46" s="40">
        <f>SUM(C47:C48)</f>
        <v>130251</v>
      </c>
      <c r="D46" s="24"/>
      <c r="E46" s="40">
        <f>SUM(E47:E48)</f>
        <v>262155</v>
      </c>
      <c r="F46" s="40">
        <f>SUM(F47:F48)</f>
        <v>109844</v>
      </c>
      <c r="G46" s="40"/>
      <c r="H46" s="40">
        <f>SUM(H47:H48)</f>
        <v>4601</v>
      </c>
      <c r="I46" s="40">
        <f>SUM(I47:I48)</f>
        <v>15</v>
      </c>
      <c r="J46" s="40"/>
      <c r="K46" s="40">
        <f>SUM(K47:K48)</f>
        <v>16211</v>
      </c>
      <c r="L46" s="40">
        <f>SUM(L47:L48)</f>
        <v>20392</v>
      </c>
      <c r="M46" s="40"/>
      <c r="N46" s="40">
        <f>SUM(N47:N48)</f>
        <v>68848</v>
      </c>
      <c r="O46" s="40">
        <f>SUM(O47:O48)</f>
        <v>18700</v>
      </c>
    </row>
    <row r="47" spans="1:15" ht="14.25">
      <c r="A47" s="24" t="s">
        <v>91</v>
      </c>
      <c r="B47" s="40">
        <f>E47</f>
        <v>115368</v>
      </c>
      <c r="C47" s="40">
        <f>F47</f>
        <v>82872</v>
      </c>
      <c r="D47" s="24"/>
      <c r="E47" s="40">
        <v>115368</v>
      </c>
      <c r="F47" s="40">
        <v>82872</v>
      </c>
      <c r="G47" s="40"/>
      <c r="H47" s="40" t="s">
        <v>54</v>
      </c>
      <c r="I47" s="40" t="s">
        <v>54</v>
      </c>
      <c r="J47" s="40"/>
      <c r="K47" s="40" t="s">
        <v>54</v>
      </c>
      <c r="L47" s="40" t="s">
        <v>54</v>
      </c>
      <c r="M47" s="40"/>
      <c r="N47" s="40">
        <v>38258</v>
      </c>
      <c r="O47" s="40">
        <v>15162</v>
      </c>
    </row>
    <row r="48" spans="1:15" ht="14.25">
      <c r="A48" s="24" t="s">
        <v>92</v>
      </c>
      <c r="B48" s="40">
        <f>E48 + H48 +K48</f>
        <v>167599</v>
      </c>
      <c r="C48" s="40">
        <f>F48 + I48 +L48</f>
        <v>47379</v>
      </c>
      <c r="D48" s="24"/>
      <c r="E48" s="40">
        <v>146787</v>
      </c>
      <c r="F48" s="40">
        <v>26972</v>
      </c>
      <c r="G48" s="40"/>
      <c r="H48" s="40">
        <v>4601</v>
      </c>
      <c r="I48" s="40">
        <v>15</v>
      </c>
      <c r="J48" s="40"/>
      <c r="K48" s="40">
        <v>16211</v>
      </c>
      <c r="L48" s="40">
        <v>20392</v>
      </c>
      <c r="M48" s="40"/>
      <c r="N48" s="40">
        <v>30590</v>
      </c>
      <c r="O48" s="40">
        <v>3538</v>
      </c>
    </row>
    <row r="49" spans="1:15" ht="14.25">
      <c r="A49" s="24"/>
      <c r="B49" s="40"/>
      <c r="C49" s="40"/>
      <c r="D49" s="24"/>
      <c r="E49" s="40"/>
      <c r="F49" s="40"/>
      <c r="G49" s="40"/>
      <c r="H49" s="40"/>
      <c r="I49" s="40"/>
      <c r="J49" s="40"/>
      <c r="K49" s="40"/>
      <c r="L49" s="40"/>
      <c r="M49" s="40"/>
      <c r="N49" s="40"/>
      <c r="O49" s="40"/>
    </row>
    <row r="50" spans="1:15" ht="14.25">
      <c r="A50" s="24" t="s">
        <v>80</v>
      </c>
      <c r="B50" s="40">
        <f>SUM(B51:B52)</f>
        <v>125615</v>
      </c>
      <c r="C50" s="40">
        <f>SUM(C51:C52)</f>
        <v>93408</v>
      </c>
      <c r="D50" s="24"/>
      <c r="E50" s="40">
        <f>SUM(E51:E52)</f>
        <v>118145</v>
      </c>
      <c r="F50" s="40">
        <f>SUM(F51:F52)</f>
        <v>71404</v>
      </c>
      <c r="G50" s="40"/>
      <c r="H50" s="40">
        <f>SUM(H51:H52)</f>
        <v>438</v>
      </c>
      <c r="I50" s="40">
        <f>SUM(I51:I52)</f>
        <v>8</v>
      </c>
      <c r="J50" s="40"/>
      <c r="K50" s="40">
        <f>SUM(K51:K52)</f>
        <v>7032</v>
      </c>
      <c r="L50" s="40">
        <f>SUM(L51:L52)</f>
        <v>21996</v>
      </c>
      <c r="M50" s="40"/>
      <c r="N50" s="40">
        <f>SUM(N51:N52)</f>
        <v>26428</v>
      </c>
      <c r="O50" s="40">
        <f>SUM(O51:O52)</f>
        <v>2823</v>
      </c>
    </row>
    <row r="51" spans="1:15" ht="14.25">
      <c r="A51" s="24" t="s">
        <v>91</v>
      </c>
      <c r="B51" s="40">
        <f>E51</f>
        <v>40399</v>
      </c>
      <c r="C51" s="40">
        <f>F51</f>
        <v>32574</v>
      </c>
      <c r="D51" s="24"/>
      <c r="E51" s="40">
        <v>40399</v>
      </c>
      <c r="F51" s="40">
        <v>32574</v>
      </c>
      <c r="G51" s="40"/>
      <c r="H51" s="40" t="s">
        <v>54</v>
      </c>
      <c r="I51" s="40" t="s">
        <v>54</v>
      </c>
      <c r="J51" s="40"/>
      <c r="K51" s="40" t="s">
        <v>54</v>
      </c>
      <c r="L51" s="40" t="s">
        <v>54</v>
      </c>
      <c r="M51" s="40"/>
      <c r="N51" s="40">
        <v>10403</v>
      </c>
      <c r="O51" s="40">
        <v>1651</v>
      </c>
    </row>
    <row r="52" spans="1:15" ht="14.25">
      <c r="A52" s="24" t="s">
        <v>92</v>
      </c>
      <c r="B52" s="40">
        <f>E52 + H52 +K52</f>
        <v>85216</v>
      </c>
      <c r="C52" s="40">
        <f>F52 + I52 +L52</f>
        <v>60834</v>
      </c>
      <c r="D52" s="24"/>
      <c r="E52" s="40">
        <v>77746</v>
      </c>
      <c r="F52" s="40">
        <v>38830</v>
      </c>
      <c r="G52" s="40"/>
      <c r="H52" s="40">
        <v>438</v>
      </c>
      <c r="I52" s="40">
        <v>8</v>
      </c>
      <c r="J52" s="40"/>
      <c r="K52" s="40">
        <v>7032</v>
      </c>
      <c r="L52" s="40">
        <v>21996</v>
      </c>
      <c r="M52" s="40"/>
      <c r="N52" s="40">
        <v>16025</v>
      </c>
      <c r="O52" s="40">
        <v>1172</v>
      </c>
    </row>
    <row r="53" spans="1:15" ht="14.25">
      <c r="A53" s="24"/>
      <c r="B53" s="40"/>
      <c r="C53" s="40"/>
      <c r="D53" s="24"/>
      <c r="E53" s="40"/>
      <c r="F53" s="40"/>
      <c r="G53" s="40"/>
      <c r="H53" s="40"/>
      <c r="I53" s="40"/>
      <c r="J53" s="40"/>
      <c r="K53" s="40"/>
      <c r="L53" s="40"/>
      <c r="M53" s="40"/>
      <c r="N53" s="40"/>
      <c r="O53" s="40"/>
    </row>
    <row r="54" spans="1:15" ht="14.25">
      <c r="A54" s="24" t="s">
        <v>25</v>
      </c>
      <c r="B54" s="40">
        <f>SUM(B55:B56)</f>
        <v>336344</v>
      </c>
      <c r="C54" s="40">
        <f>SUM(C55:C56)</f>
        <v>106564</v>
      </c>
      <c r="D54" s="24"/>
      <c r="E54" s="40">
        <f>SUM(E55:E56)</f>
        <v>255073</v>
      </c>
      <c r="F54" s="40">
        <f>SUM(F55:F56)</f>
        <v>40096</v>
      </c>
      <c r="G54" s="40"/>
      <c r="H54" s="40">
        <f>SUM(H55:H56)</f>
        <v>22443</v>
      </c>
      <c r="I54" s="40">
        <f>SUM(I55:I56)</f>
        <v>2729</v>
      </c>
      <c r="J54" s="40"/>
      <c r="K54" s="40">
        <f>SUM(K55:K56)</f>
        <v>58828</v>
      </c>
      <c r="L54" s="40">
        <f>SUM(L55:L56)</f>
        <v>63739</v>
      </c>
      <c r="M54" s="40"/>
      <c r="N54" s="40">
        <f>SUM(N55:N56)</f>
        <v>60769</v>
      </c>
      <c r="O54" s="40">
        <f>SUM(O55:O56)</f>
        <v>7664</v>
      </c>
    </row>
    <row r="55" spans="1:15" ht="14.25">
      <c r="A55" s="24" t="s">
        <v>93</v>
      </c>
      <c r="B55" s="40">
        <f>E55</f>
        <v>4311</v>
      </c>
      <c r="C55" s="40">
        <f>F55</f>
        <v>2409</v>
      </c>
      <c r="D55" s="24"/>
      <c r="E55" s="40">
        <v>4311</v>
      </c>
      <c r="F55" s="40">
        <v>2409</v>
      </c>
      <c r="G55" s="40"/>
      <c r="H55" s="40" t="s">
        <v>54</v>
      </c>
      <c r="I55" s="40" t="s">
        <v>54</v>
      </c>
      <c r="J55" s="40"/>
      <c r="K55" s="40" t="s">
        <v>54</v>
      </c>
      <c r="L55" s="40" t="s">
        <v>54</v>
      </c>
      <c r="M55" s="40"/>
      <c r="N55" s="40">
        <v>1501</v>
      </c>
      <c r="O55" s="40">
        <v>184</v>
      </c>
    </row>
    <row r="56" spans="1:15" ht="14.25">
      <c r="A56" s="24" t="s">
        <v>94</v>
      </c>
      <c r="B56" s="40">
        <f>E56 + H56 +K56</f>
        <v>332033</v>
      </c>
      <c r="C56" s="40">
        <f>F56 + I56 +L56</f>
        <v>104155</v>
      </c>
      <c r="D56" s="24"/>
      <c r="E56" s="40">
        <v>250762</v>
      </c>
      <c r="F56" s="40">
        <v>37687</v>
      </c>
      <c r="G56" s="40"/>
      <c r="H56" s="40">
        <v>22443</v>
      </c>
      <c r="I56" s="40">
        <v>2729</v>
      </c>
      <c r="J56" s="40"/>
      <c r="K56" s="40">
        <v>58828</v>
      </c>
      <c r="L56" s="40">
        <v>63739</v>
      </c>
      <c r="M56" s="40"/>
      <c r="N56" s="40">
        <v>59268</v>
      </c>
      <c r="O56" s="40">
        <v>7480</v>
      </c>
    </row>
    <row r="57" spans="1:15" ht="14.25">
      <c r="A57" s="24"/>
      <c r="B57" s="40"/>
      <c r="C57" s="40"/>
      <c r="D57" s="24"/>
      <c r="E57" s="40"/>
      <c r="F57" s="40"/>
      <c r="G57" s="40"/>
      <c r="H57" s="40"/>
      <c r="I57" s="40"/>
      <c r="J57" s="40"/>
      <c r="K57" s="40"/>
      <c r="L57" s="40"/>
      <c r="M57" s="40"/>
      <c r="N57" s="40"/>
      <c r="O57" s="40"/>
    </row>
    <row r="58" spans="1:15" ht="14.25">
      <c r="A58" s="24" t="s">
        <v>20</v>
      </c>
      <c r="B58" s="40">
        <f>SUM(B59:B60)</f>
        <v>44473</v>
      </c>
      <c r="C58" s="40">
        <f>SUM(C59:C60)</f>
        <v>5277</v>
      </c>
      <c r="D58" s="24"/>
      <c r="E58" s="40">
        <f>SUM(E59:E60)</f>
        <v>43515</v>
      </c>
      <c r="F58" s="40">
        <f>SUM(F59:F60)</f>
        <v>4981</v>
      </c>
      <c r="G58" s="40"/>
      <c r="H58" s="40" t="s">
        <v>54</v>
      </c>
      <c r="I58" s="40" t="s">
        <v>54</v>
      </c>
      <c r="J58" s="40"/>
      <c r="K58" s="40">
        <f>SUM(K59:K60)</f>
        <v>958</v>
      </c>
      <c r="L58" s="40">
        <f>SUM(L59:L60)</f>
        <v>296</v>
      </c>
      <c r="M58" s="40"/>
      <c r="N58" s="40">
        <f>SUM(N59:N60)</f>
        <v>14916</v>
      </c>
      <c r="O58" s="40">
        <f>SUM(O59:O60)</f>
        <v>841</v>
      </c>
    </row>
    <row r="59" spans="1:15" ht="14.25">
      <c r="A59" s="24" t="s">
        <v>93</v>
      </c>
      <c r="B59" s="40">
        <f>E59</f>
        <v>26003</v>
      </c>
      <c r="C59" s="40">
        <f>F59</f>
        <v>2829</v>
      </c>
      <c r="D59" s="24"/>
      <c r="E59" s="40">
        <v>26003</v>
      </c>
      <c r="F59" s="40">
        <v>2829</v>
      </c>
      <c r="G59" s="40"/>
      <c r="H59" s="40" t="s">
        <v>54</v>
      </c>
      <c r="I59" s="40" t="s">
        <v>54</v>
      </c>
      <c r="J59" s="40"/>
      <c r="K59" s="40" t="s">
        <v>54</v>
      </c>
      <c r="L59" s="40" t="s">
        <v>54</v>
      </c>
      <c r="M59" s="40"/>
      <c r="N59" s="40">
        <v>10270</v>
      </c>
      <c r="O59" s="40">
        <v>507</v>
      </c>
    </row>
    <row r="60" spans="1:15" ht="14.25">
      <c r="A60" s="24" t="s">
        <v>94</v>
      </c>
      <c r="B60" s="40">
        <f>E60 + K60</f>
        <v>18470</v>
      </c>
      <c r="C60" s="40">
        <f>F60 + L60</f>
        <v>2448</v>
      </c>
      <c r="D60" s="24"/>
      <c r="E60" s="40">
        <v>17512</v>
      </c>
      <c r="F60" s="40">
        <v>2152</v>
      </c>
      <c r="G60" s="40"/>
      <c r="H60" s="40" t="s">
        <v>54</v>
      </c>
      <c r="I60" s="40" t="s">
        <v>54</v>
      </c>
      <c r="J60" s="40"/>
      <c r="K60" s="40">
        <v>958</v>
      </c>
      <c r="L60" s="40">
        <v>296</v>
      </c>
      <c r="M60" s="40"/>
      <c r="N60" s="40">
        <v>4646</v>
      </c>
      <c r="O60" s="40">
        <v>334</v>
      </c>
    </row>
    <row r="61" spans="1:15" ht="14.25">
      <c r="A61" s="58"/>
      <c r="B61" s="59"/>
      <c r="C61" s="59"/>
      <c r="D61" s="59"/>
      <c r="E61" s="59"/>
      <c r="F61" s="59"/>
      <c r="G61" s="59"/>
      <c r="H61" s="59"/>
      <c r="I61" s="59"/>
      <c r="J61" s="59"/>
      <c r="K61" s="59"/>
      <c r="L61" s="59"/>
      <c r="M61" s="59"/>
      <c r="N61" s="59"/>
      <c r="O61" s="59"/>
    </row>
    <row r="62" spans="1:15" ht="14.25">
      <c r="A62" s="8" t="s">
        <v>59</v>
      </c>
      <c r="B62" s="23"/>
      <c r="C62" s="23"/>
      <c r="D62" s="23"/>
      <c r="E62" s="23"/>
      <c r="F62" s="23"/>
      <c r="G62" s="23"/>
      <c r="H62" s="23"/>
      <c r="I62" s="23"/>
      <c r="J62" s="23"/>
      <c r="K62" s="23"/>
      <c r="L62" s="23"/>
      <c r="M62" s="23"/>
      <c r="N62" s="23"/>
      <c r="O62" s="23"/>
    </row>
    <row r="63" spans="1:15" ht="14.25">
      <c r="A63" s="14"/>
      <c r="B63" s="23"/>
      <c r="C63" s="23"/>
      <c r="D63" s="23"/>
      <c r="E63" s="23"/>
      <c r="F63" s="23"/>
      <c r="G63" s="23"/>
      <c r="H63" s="23"/>
      <c r="I63" s="23"/>
      <c r="J63" s="23"/>
      <c r="K63" s="23"/>
      <c r="L63" s="23"/>
      <c r="M63" s="23"/>
      <c r="N63" s="23"/>
      <c r="O63" s="23"/>
    </row>
    <row r="64" spans="1:15" ht="14.25">
      <c r="A64" s="8" t="s">
        <v>100</v>
      </c>
      <c r="B64" s="24"/>
      <c r="C64" s="24"/>
      <c r="D64" s="24"/>
      <c r="E64" s="36"/>
      <c r="F64" s="36"/>
      <c r="G64" s="24"/>
      <c r="H64" s="36"/>
      <c r="I64" s="36"/>
      <c r="J64" s="24"/>
      <c r="K64" s="36"/>
      <c r="L64" s="24"/>
      <c r="M64" s="24"/>
      <c r="N64" s="24"/>
      <c r="O64" s="24"/>
    </row>
    <row r="65" spans="1:15" ht="14.25">
      <c r="A65" s="8"/>
      <c r="B65" s="36"/>
      <c r="C65" s="36"/>
      <c r="D65" s="24"/>
      <c r="E65" s="36"/>
      <c r="F65" s="36"/>
      <c r="G65" s="24"/>
      <c r="H65" s="36"/>
      <c r="I65" s="36"/>
      <c r="J65" s="24"/>
      <c r="K65" s="36"/>
      <c r="L65" s="24"/>
      <c r="M65" s="24"/>
      <c r="N65" s="36"/>
      <c r="O65" s="36"/>
    </row>
    <row r="66" spans="1:15" ht="14.25">
      <c r="A66" s="8" t="s">
        <v>101</v>
      </c>
      <c r="B66" s="36"/>
      <c r="C66" s="36"/>
      <c r="D66" s="24"/>
      <c r="E66" s="36"/>
      <c r="F66" s="36"/>
      <c r="G66" s="24"/>
      <c r="H66" s="36"/>
      <c r="I66" s="36"/>
      <c r="J66" s="24"/>
      <c r="K66" s="36"/>
      <c r="L66" s="24"/>
      <c r="M66" s="24"/>
      <c r="N66" s="24"/>
      <c r="O66" s="24"/>
    </row>
    <row r="67" spans="1:15" ht="14.25">
      <c r="A67" s="7"/>
      <c r="B67" s="36"/>
      <c r="C67" s="36"/>
      <c r="D67" s="24"/>
      <c r="E67" s="36"/>
      <c r="F67" s="36"/>
      <c r="G67" s="24"/>
      <c r="H67" s="36"/>
      <c r="I67" s="36"/>
      <c r="J67" s="24"/>
      <c r="K67" s="36"/>
      <c r="L67" s="24"/>
      <c r="M67" s="24"/>
      <c r="N67" s="36"/>
      <c r="O67" s="36"/>
    </row>
    <row r="68" spans="1:15" ht="14.25">
      <c r="A68" s="7"/>
      <c r="B68" s="24"/>
      <c r="C68" s="24"/>
      <c r="D68" s="24"/>
      <c r="E68" s="24"/>
      <c r="F68" s="24"/>
      <c r="G68" s="24"/>
      <c r="H68" s="24"/>
      <c r="I68" s="24"/>
      <c r="J68" s="24"/>
      <c r="K68" s="24"/>
      <c r="L68" s="24"/>
      <c r="M68" s="24"/>
      <c r="N68" s="24"/>
      <c r="O68" s="24"/>
    </row>
    <row r="69" spans="1:15" ht="14.25">
      <c r="A69" s="7"/>
      <c r="B69" s="24"/>
      <c r="C69" s="24"/>
      <c r="D69" s="24"/>
      <c r="E69" s="24"/>
      <c r="F69" s="24"/>
      <c r="G69" s="24"/>
      <c r="H69" s="24"/>
      <c r="I69" s="24"/>
      <c r="J69" s="24"/>
      <c r="K69" s="24"/>
      <c r="L69" s="24"/>
      <c r="M69" s="24"/>
      <c r="N69" s="24"/>
      <c r="O69" s="24"/>
    </row>
    <row r="70" spans="1:15" ht="14.25">
      <c r="A70" s="7"/>
      <c r="B70" s="24"/>
      <c r="C70" s="24"/>
      <c r="D70" s="24"/>
      <c r="E70" s="24"/>
      <c r="F70" s="24"/>
      <c r="G70" s="24"/>
      <c r="H70" s="24"/>
      <c r="I70" s="24"/>
      <c r="J70" s="24"/>
      <c r="K70" s="24"/>
      <c r="L70" s="24"/>
      <c r="M70" s="24"/>
      <c r="N70" s="24"/>
      <c r="O70" s="24"/>
    </row>
    <row r="71" spans="1:15" ht="14.25">
      <c r="A71" s="7"/>
      <c r="B71" s="24"/>
      <c r="C71" s="24"/>
      <c r="D71" s="24"/>
      <c r="E71" s="24"/>
      <c r="F71" s="24"/>
      <c r="G71" s="24"/>
      <c r="H71" s="24"/>
      <c r="I71" s="24"/>
      <c r="J71" s="24"/>
      <c r="K71" s="24"/>
      <c r="L71" s="24"/>
      <c r="M71" s="24"/>
      <c r="N71" s="24"/>
      <c r="O71" s="24"/>
    </row>
    <row r="72" spans="1:15" ht="14.25">
      <c r="A72" s="7"/>
      <c r="B72" s="24"/>
      <c r="C72" s="24"/>
      <c r="D72" s="24"/>
      <c r="E72" s="24"/>
      <c r="F72" s="24"/>
      <c r="G72" s="24"/>
      <c r="H72" s="24"/>
      <c r="I72" s="24"/>
      <c r="J72" s="24"/>
      <c r="K72" s="24"/>
      <c r="L72" s="24"/>
      <c r="M72" s="24"/>
      <c r="N72" s="24"/>
      <c r="O72" s="24"/>
    </row>
    <row r="73" spans="1:15" ht="14.25">
      <c r="A73" s="7"/>
      <c r="B73" s="24"/>
      <c r="C73" s="24"/>
      <c r="D73" s="24"/>
      <c r="E73" s="24"/>
      <c r="F73" s="24"/>
      <c r="G73" s="24"/>
      <c r="H73" s="24"/>
      <c r="I73" s="24"/>
      <c r="J73" s="24"/>
      <c r="K73" s="24"/>
      <c r="L73" s="24"/>
      <c r="M73" s="24"/>
      <c r="N73" s="24"/>
      <c r="O73" s="24"/>
    </row>
    <row r="74" spans="1:15" ht="14.25">
      <c r="A74" s="7"/>
      <c r="B74" s="24"/>
      <c r="C74" s="24"/>
      <c r="D74" s="24"/>
      <c r="E74" s="24"/>
      <c r="F74" s="24"/>
      <c r="G74" s="24"/>
      <c r="H74" s="24"/>
      <c r="I74" s="24"/>
      <c r="J74" s="24"/>
      <c r="K74" s="24"/>
      <c r="L74" s="24"/>
      <c r="M74" s="24"/>
      <c r="N74" s="24"/>
      <c r="O74" s="24"/>
    </row>
    <row r="75" spans="1:15" ht="14.25">
      <c r="A75" s="7"/>
      <c r="B75" s="24"/>
      <c r="C75" s="24"/>
      <c r="D75" s="24"/>
      <c r="E75" s="24"/>
      <c r="F75" s="24"/>
      <c r="G75" s="24"/>
      <c r="H75" s="24"/>
      <c r="I75" s="24"/>
      <c r="J75" s="24"/>
      <c r="K75" s="24"/>
      <c r="L75" s="24"/>
      <c r="M75" s="24"/>
      <c r="N75" s="24"/>
      <c r="O75" s="24"/>
    </row>
    <row r="76" spans="1:15" ht="14.25">
      <c r="A76" s="7"/>
      <c r="B76" s="24"/>
      <c r="C76" s="24"/>
      <c r="D76" s="24"/>
      <c r="E76" s="24"/>
      <c r="F76" s="24"/>
      <c r="G76" s="24"/>
      <c r="H76" s="24"/>
      <c r="I76" s="24"/>
      <c r="J76" s="24"/>
      <c r="K76" s="24"/>
      <c r="L76" s="24"/>
      <c r="M76" s="24"/>
      <c r="N76" s="24"/>
      <c r="O76" s="24"/>
    </row>
    <row r="77" spans="1:15" ht="14.25">
      <c r="A77" s="7"/>
      <c r="B77" s="24"/>
      <c r="C77" s="24"/>
      <c r="D77" s="24"/>
      <c r="E77" s="24"/>
      <c r="F77" s="24"/>
      <c r="G77" s="24"/>
      <c r="H77" s="24"/>
      <c r="I77" s="24"/>
      <c r="J77" s="24"/>
      <c r="K77" s="24"/>
      <c r="L77" s="24"/>
      <c r="M77" s="24"/>
      <c r="N77" s="24"/>
      <c r="O77" s="24"/>
    </row>
    <row r="78" spans="1:15" ht="14.25">
      <c r="A78" s="7"/>
      <c r="B78" s="24"/>
      <c r="C78" s="24"/>
      <c r="D78" s="24"/>
      <c r="E78" s="24"/>
      <c r="F78" s="24"/>
      <c r="G78" s="24"/>
      <c r="H78" s="24"/>
      <c r="I78" s="24"/>
      <c r="J78" s="24"/>
      <c r="K78" s="24"/>
      <c r="L78" s="24"/>
      <c r="M78" s="24"/>
      <c r="N78" s="24"/>
      <c r="O78" s="24"/>
    </row>
    <row r="79" spans="1:15" ht="14.25">
      <c r="A79" s="7"/>
      <c r="B79" s="24"/>
      <c r="C79" s="24"/>
      <c r="D79" s="24"/>
      <c r="E79" s="24"/>
      <c r="F79" s="24"/>
      <c r="G79" s="24"/>
      <c r="H79" s="24"/>
      <c r="I79" s="24"/>
      <c r="J79" s="24"/>
      <c r="K79" s="24"/>
      <c r="L79" s="24"/>
      <c r="M79" s="24"/>
      <c r="N79" s="24"/>
      <c r="O79" s="24"/>
    </row>
    <row r="80" spans="1:15" ht="14.25">
      <c r="A80" s="7"/>
      <c r="B80" s="24"/>
      <c r="C80" s="24"/>
      <c r="D80" s="24"/>
      <c r="E80" s="24"/>
      <c r="F80" s="24"/>
      <c r="G80" s="24"/>
      <c r="H80" s="24"/>
      <c r="I80" s="24"/>
      <c r="J80" s="24"/>
      <c r="K80" s="24"/>
      <c r="L80" s="24"/>
      <c r="M80" s="24"/>
      <c r="N80" s="24"/>
      <c r="O80" s="24"/>
    </row>
    <row r="81" spans="1:15" ht="14.25">
      <c r="A81" s="7"/>
      <c r="B81" s="24"/>
      <c r="C81" s="24"/>
      <c r="D81" s="24"/>
      <c r="E81" s="24"/>
      <c r="F81" s="24"/>
      <c r="G81" s="24"/>
      <c r="H81" s="24"/>
      <c r="I81" s="24"/>
      <c r="J81" s="24"/>
      <c r="K81" s="24"/>
      <c r="L81" s="24"/>
      <c r="M81" s="24"/>
      <c r="N81" s="24"/>
      <c r="O81" s="24"/>
    </row>
    <row r="82" spans="1:15" ht="14.25">
      <c r="A82" s="7"/>
      <c r="B82" s="24"/>
      <c r="C82" s="24"/>
      <c r="D82" s="24"/>
      <c r="E82" s="24"/>
      <c r="F82" s="24"/>
      <c r="G82" s="24"/>
      <c r="H82" s="24"/>
      <c r="I82" s="24"/>
      <c r="J82" s="24"/>
      <c r="K82" s="24"/>
      <c r="L82" s="24"/>
      <c r="M82" s="24"/>
      <c r="N82" s="24"/>
      <c r="O82" s="24"/>
    </row>
    <row r="83" spans="1:15" ht="14.25">
      <c r="A83" s="7"/>
      <c r="B83" s="24"/>
      <c r="C83" s="24"/>
      <c r="D83" s="24"/>
      <c r="E83" s="24"/>
      <c r="F83" s="24"/>
      <c r="G83" s="24"/>
      <c r="H83" s="24"/>
      <c r="I83" s="24"/>
      <c r="J83" s="24"/>
      <c r="K83" s="24"/>
      <c r="L83" s="24"/>
      <c r="M83" s="24"/>
      <c r="N83" s="24"/>
      <c r="O83" s="24"/>
    </row>
    <row r="84" spans="1:15" ht="14.25">
      <c r="A84" s="7"/>
      <c r="B84" s="24"/>
      <c r="C84" s="24"/>
      <c r="D84" s="24"/>
      <c r="E84" s="24"/>
      <c r="F84" s="24"/>
      <c r="G84" s="24"/>
      <c r="H84" s="24"/>
      <c r="I84" s="24"/>
      <c r="J84" s="24"/>
      <c r="K84" s="24"/>
      <c r="L84" s="24"/>
      <c r="M84" s="24"/>
      <c r="N84" s="24"/>
      <c r="O84" s="24"/>
    </row>
    <row r="85" spans="1:15" ht="14.25">
      <c r="A85" s="7"/>
      <c r="B85" s="24"/>
      <c r="C85" s="24"/>
      <c r="D85" s="24"/>
      <c r="E85" s="24"/>
      <c r="F85" s="24"/>
      <c r="G85" s="24"/>
      <c r="H85" s="24"/>
      <c r="I85" s="24"/>
      <c r="J85" s="24"/>
      <c r="K85" s="24"/>
      <c r="L85" s="24"/>
      <c r="M85" s="24"/>
      <c r="N85" s="24"/>
      <c r="O85" s="24"/>
    </row>
    <row r="86" spans="1:15" ht="14.25">
      <c r="A86" s="7"/>
      <c r="B86" s="24"/>
      <c r="C86" s="24"/>
      <c r="D86" s="24"/>
      <c r="E86" s="24"/>
      <c r="F86" s="24"/>
      <c r="G86" s="24"/>
      <c r="H86" s="24"/>
      <c r="I86" s="24"/>
      <c r="J86" s="24"/>
      <c r="K86" s="24"/>
      <c r="L86" s="24"/>
      <c r="M86" s="24"/>
      <c r="N86" s="24"/>
      <c r="O86" s="24"/>
    </row>
    <row r="87" spans="1:15" ht="14.25">
      <c r="A87" s="7"/>
      <c r="B87" s="24"/>
      <c r="C87" s="24"/>
      <c r="D87" s="24"/>
      <c r="E87" s="24"/>
      <c r="F87" s="24"/>
      <c r="G87" s="24"/>
      <c r="H87" s="24"/>
      <c r="I87" s="24"/>
      <c r="J87" s="24"/>
      <c r="K87" s="24"/>
      <c r="L87" s="24"/>
      <c r="M87" s="24"/>
      <c r="N87" s="24"/>
      <c r="O87" s="24"/>
    </row>
  </sheetData>
  <mergeCells count="8">
    <mergeCell ref="A39:O39"/>
    <mergeCell ref="A1:O1"/>
    <mergeCell ref="B4:L4"/>
    <mergeCell ref="B5:C5"/>
    <mergeCell ref="E5:F5"/>
    <mergeCell ref="H5:I5"/>
    <mergeCell ref="K5:L5"/>
    <mergeCell ref="N5:O5"/>
  </mergeCells>
  <pageMargins left="0.7" right="0.7" top="0.75" bottom="0.75" header="0.3" footer="0.3"/>
  <pageSetup scale="72" fitToHeight="2"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7"/>
  <sheetViews>
    <sheetView workbookViewId="0">
      <selection sqref="A1:O1"/>
    </sheetView>
  </sheetViews>
  <sheetFormatPr defaultRowHeight="12.75"/>
  <cols>
    <col min="1" max="1" width="45.7109375" customWidth="1"/>
    <col min="2" max="3" width="11.7109375" customWidth="1"/>
    <col min="4" max="4" width="1.7109375" customWidth="1"/>
    <col min="5" max="6" width="11.7109375" customWidth="1"/>
    <col min="7" max="7" width="1.7109375" customWidth="1"/>
    <col min="8" max="9" width="11.7109375" customWidth="1"/>
    <col min="10" max="10" width="1.7109375" customWidth="1"/>
    <col min="11" max="12" width="11.7109375" customWidth="1"/>
    <col min="13" max="13" width="1.7109375" customWidth="1"/>
    <col min="14" max="256" width="11.7109375" customWidth="1"/>
  </cols>
  <sheetData>
    <row r="1" spans="1:15" ht="41.25" customHeight="1">
      <c r="A1" s="45" t="s">
        <v>34</v>
      </c>
      <c r="B1" s="45"/>
      <c r="C1" s="45"/>
      <c r="D1" s="45"/>
      <c r="E1" s="45"/>
      <c r="F1" s="45"/>
      <c r="G1" s="45"/>
      <c r="H1" s="45"/>
      <c r="I1" s="45"/>
      <c r="J1" s="45"/>
      <c r="K1" s="45"/>
      <c r="L1" s="45"/>
      <c r="M1" s="45"/>
      <c r="N1" s="45"/>
      <c r="O1" s="45"/>
    </row>
    <row r="2" spans="1:15" ht="20.25">
      <c r="A2" s="39" t="s">
        <v>102</v>
      </c>
      <c r="B2" s="7"/>
      <c r="C2" s="7"/>
      <c r="D2" s="7"/>
      <c r="E2" s="7"/>
      <c r="F2" s="10"/>
      <c r="G2" s="9"/>
      <c r="H2" s="10"/>
      <c r="I2" s="10"/>
      <c r="J2" s="9"/>
      <c r="K2" s="10"/>
      <c r="L2" s="10"/>
      <c r="M2" s="9"/>
      <c r="N2" s="9"/>
      <c r="O2" s="9"/>
    </row>
    <row r="3" spans="1:15" ht="14.25">
      <c r="A3" s="7"/>
      <c r="B3" s="7"/>
      <c r="C3" s="7"/>
      <c r="D3" s="7"/>
      <c r="E3" s="7"/>
      <c r="F3" s="9"/>
      <c r="G3" s="9"/>
      <c r="H3" s="9"/>
      <c r="I3" s="9"/>
      <c r="J3" s="9"/>
      <c r="K3" s="9"/>
      <c r="L3" s="9"/>
      <c r="M3" s="9"/>
      <c r="N3" s="9"/>
      <c r="O3" s="9"/>
    </row>
    <row r="4" spans="1:15" ht="14.25">
      <c r="A4" s="12"/>
      <c r="B4" s="41" t="s">
        <v>0</v>
      </c>
      <c r="C4" s="41"/>
      <c r="D4" s="41"/>
      <c r="E4" s="41"/>
      <c r="F4" s="41"/>
      <c r="G4" s="41"/>
      <c r="H4" s="41"/>
      <c r="I4" s="41"/>
      <c r="J4" s="41"/>
      <c r="K4" s="41"/>
      <c r="L4" s="41"/>
      <c r="M4" s="47"/>
      <c r="N4" s="47"/>
      <c r="O4" s="47"/>
    </row>
    <row r="5" spans="1:15" ht="14.25">
      <c r="A5" s="15"/>
      <c r="B5" s="42" t="s">
        <v>31</v>
      </c>
      <c r="C5" s="42"/>
      <c r="D5" s="14"/>
      <c r="E5" s="43" t="s">
        <v>1</v>
      </c>
      <c r="F5" s="43"/>
      <c r="G5" s="16"/>
      <c r="H5" s="44" t="s">
        <v>32</v>
      </c>
      <c r="I5" s="44"/>
      <c r="J5" s="16"/>
      <c r="K5" s="44" t="s">
        <v>2</v>
      </c>
      <c r="L5" s="44"/>
      <c r="M5" s="16"/>
      <c r="N5" s="44" t="s">
        <v>33</v>
      </c>
      <c r="O5" s="44"/>
    </row>
    <row r="6" spans="1:15" ht="14.25">
      <c r="A6" s="17" t="s">
        <v>30</v>
      </c>
      <c r="B6" s="18" t="s">
        <v>36</v>
      </c>
      <c r="C6" s="18" t="s">
        <v>37</v>
      </c>
      <c r="D6" s="19"/>
      <c r="E6" s="18" t="s">
        <v>36</v>
      </c>
      <c r="F6" s="18" t="s">
        <v>37</v>
      </c>
      <c r="G6" s="20"/>
      <c r="H6" s="18" t="s">
        <v>36</v>
      </c>
      <c r="I6" s="18" t="s">
        <v>37</v>
      </c>
      <c r="J6" s="20"/>
      <c r="K6" s="18" t="s">
        <v>36</v>
      </c>
      <c r="L6" s="18" t="s">
        <v>37</v>
      </c>
      <c r="M6" s="20"/>
      <c r="N6" s="18" t="s">
        <v>36</v>
      </c>
      <c r="O6" s="18" t="s">
        <v>37</v>
      </c>
    </row>
    <row r="7" spans="1:15" ht="14.25">
      <c r="A7" s="15"/>
      <c r="B7" s="21"/>
      <c r="C7" s="21"/>
      <c r="D7" s="22"/>
      <c r="E7" s="21"/>
      <c r="F7" s="21"/>
      <c r="G7" s="21"/>
      <c r="H7" s="21"/>
      <c r="I7" s="21"/>
      <c r="J7" s="21"/>
      <c r="K7" s="21"/>
      <c r="L7" s="21"/>
      <c r="M7" s="21"/>
      <c r="N7" s="21"/>
      <c r="O7" s="21"/>
    </row>
    <row r="8" spans="1:15" ht="14.25">
      <c r="A8" s="24" t="s">
        <v>21</v>
      </c>
      <c r="B8" s="40">
        <f>+B10+B25+B37</f>
        <v>773616</v>
      </c>
      <c r="C8" s="40">
        <f>+C10+C25+C37</f>
        <v>338492</v>
      </c>
      <c r="D8" s="24"/>
      <c r="E8" s="40">
        <f>+E10+E25+E37</f>
        <v>662571</v>
      </c>
      <c r="F8" s="40">
        <f>+F10+F25+F37</f>
        <v>228748</v>
      </c>
      <c r="G8" s="40"/>
      <c r="H8" s="40">
        <f>+H10+H25</f>
        <v>27165</v>
      </c>
      <c r="I8" s="40">
        <f>+I10+I25</f>
        <v>2664</v>
      </c>
      <c r="J8" s="40"/>
      <c r="K8" s="40">
        <f>+K10+K25+K37</f>
        <v>83880</v>
      </c>
      <c r="L8" s="40">
        <f>+L10+L25+L37</f>
        <v>107080</v>
      </c>
      <c r="M8" s="40"/>
      <c r="N8" s="40">
        <f>+N10+N25+N37</f>
        <v>165419</v>
      </c>
      <c r="O8" s="40">
        <f>+O10+O25+O37</f>
        <v>32423</v>
      </c>
    </row>
    <row r="9" spans="1:15" ht="14.25">
      <c r="A9" s="24"/>
      <c r="B9" s="40" t="s">
        <v>42</v>
      </c>
      <c r="C9" s="40"/>
      <c r="D9" s="24"/>
      <c r="E9" s="40"/>
      <c r="F9" s="40"/>
      <c r="G9" s="40"/>
      <c r="H9" s="40"/>
      <c r="I9" s="40"/>
      <c r="J9" s="40"/>
      <c r="K9" s="40"/>
      <c r="L9" s="40"/>
      <c r="M9" s="40"/>
      <c r="N9" s="40"/>
      <c r="O9" s="40"/>
    </row>
    <row r="10" spans="1:15" ht="14.25">
      <c r="A10" s="24" t="s">
        <v>22</v>
      </c>
      <c r="B10" s="40">
        <f>+B11+B20</f>
        <v>399731</v>
      </c>
      <c r="C10" s="40">
        <f>+C11+C20</f>
        <v>225376</v>
      </c>
      <c r="D10" s="24"/>
      <c r="E10" s="40">
        <f>+E11+E20</f>
        <v>370320</v>
      </c>
      <c r="F10" s="40">
        <f>+F11+F20</f>
        <v>181778</v>
      </c>
      <c r="G10" s="40"/>
      <c r="H10" s="40">
        <f>+H11+H20</f>
        <v>5032</v>
      </c>
      <c r="I10" s="40">
        <f>+I11+I20</f>
        <v>19</v>
      </c>
      <c r="J10" s="40"/>
      <c r="K10" s="40">
        <f>+K11+K20</f>
        <v>24379</v>
      </c>
      <c r="L10" s="40">
        <f>+L11+L20</f>
        <v>43579</v>
      </c>
      <c r="M10" s="40"/>
      <c r="N10" s="40">
        <f>+N11+N20</f>
        <v>92272</v>
      </c>
      <c r="O10" s="40">
        <f>+O11+O20</f>
        <v>23397</v>
      </c>
    </row>
    <row r="11" spans="1:15" ht="14.25">
      <c r="A11" s="24" t="s">
        <v>72</v>
      </c>
      <c r="B11" s="40">
        <f>SUM(B12:B18)</f>
        <v>278225</v>
      </c>
      <c r="C11" s="40">
        <f>SUM(C12:C18)</f>
        <v>132500</v>
      </c>
      <c r="D11" s="24"/>
      <c r="E11" s="40">
        <f>E12 + E13 + E14 + E15+ E16 + E17 + E18</f>
        <v>255915</v>
      </c>
      <c r="F11" s="40">
        <f>F12 + F13 + F14 + F15+ F16 + F17 + F18</f>
        <v>111570</v>
      </c>
      <c r="G11" s="40"/>
      <c r="H11" s="40">
        <f>SUM(H12:H18)</f>
        <v>4554</v>
      </c>
      <c r="I11" s="40">
        <f>SUM(I12:I18)</f>
        <v>18</v>
      </c>
      <c r="J11" s="40"/>
      <c r="K11" s="40">
        <f>SUM(K12:K18)</f>
        <v>17756</v>
      </c>
      <c r="L11" s="40">
        <f>SUM(L12:L18)</f>
        <v>20912</v>
      </c>
      <c r="M11" s="40"/>
      <c r="N11" s="40">
        <f>SUM(N12:N18)</f>
        <v>67150</v>
      </c>
      <c r="O11" s="40">
        <f>SUM(O12:O18)</f>
        <v>20621</v>
      </c>
    </row>
    <row r="12" spans="1:15" ht="14.25">
      <c r="A12" s="24" t="s">
        <v>73</v>
      </c>
      <c r="B12" s="40">
        <f>E12 + H12 +K12</f>
        <v>64405</v>
      </c>
      <c r="C12" s="40">
        <f>F12 + I12 +L12</f>
        <v>15921</v>
      </c>
      <c r="D12" s="24"/>
      <c r="E12" s="40">
        <v>49938</v>
      </c>
      <c r="F12" s="40">
        <v>4346</v>
      </c>
      <c r="G12" s="40"/>
      <c r="H12" s="40">
        <v>2547</v>
      </c>
      <c r="I12" s="40">
        <v>8</v>
      </c>
      <c r="J12" s="40"/>
      <c r="K12" s="40">
        <v>11920</v>
      </c>
      <c r="L12" s="40">
        <v>11567</v>
      </c>
      <c r="M12" s="40"/>
      <c r="N12" s="40">
        <v>10185</v>
      </c>
      <c r="O12" s="40">
        <v>72</v>
      </c>
    </row>
    <row r="13" spans="1:15" ht="14.25">
      <c r="A13" s="24" t="s">
        <v>74</v>
      </c>
      <c r="B13" s="40">
        <f>E13+K13</f>
        <v>66627</v>
      </c>
      <c r="C13" s="40">
        <f>F13+L13</f>
        <v>21467</v>
      </c>
      <c r="D13" s="24"/>
      <c r="E13" s="40">
        <v>63293</v>
      </c>
      <c r="F13" s="40">
        <v>13413</v>
      </c>
      <c r="G13" s="40"/>
      <c r="H13" s="40" t="s">
        <v>52</v>
      </c>
      <c r="I13" s="40" t="s">
        <v>52</v>
      </c>
      <c r="J13" s="40"/>
      <c r="K13" s="40">
        <v>3334</v>
      </c>
      <c r="L13" s="40">
        <v>8054</v>
      </c>
      <c r="M13" s="40"/>
      <c r="N13" s="40">
        <v>12083</v>
      </c>
      <c r="O13" s="40">
        <v>974</v>
      </c>
    </row>
    <row r="14" spans="1:15" ht="14.25">
      <c r="A14" s="24" t="s">
        <v>75</v>
      </c>
      <c r="B14" s="40">
        <f>E14 + H14 +K14</f>
        <v>2091</v>
      </c>
      <c r="C14" s="40">
        <f>F14 +I14 +L14</f>
        <v>627</v>
      </c>
      <c r="D14" s="24"/>
      <c r="E14" s="40">
        <v>363</v>
      </c>
      <c r="F14" s="40">
        <v>262</v>
      </c>
      <c r="G14" s="40"/>
      <c r="H14" s="40">
        <v>1399</v>
      </c>
      <c r="I14" s="40">
        <v>9</v>
      </c>
      <c r="J14" s="40"/>
      <c r="K14" s="40">
        <v>329</v>
      </c>
      <c r="L14" s="40">
        <v>356</v>
      </c>
      <c r="M14" s="40"/>
      <c r="N14" s="40">
        <v>0</v>
      </c>
      <c r="O14" s="40">
        <v>0</v>
      </c>
    </row>
    <row r="15" spans="1:15" ht="14.25">
      <c r="A15" s="24" t="s">
        <v>76</v>
      </c>
      <c r="B15" s="40">
        <f>E15 + H15 +K15</f>
        <v>4305</v>
      </c>
      <c r="C15" s="40">
        <f>F15 + I15 + L15</f>
        <v>2003</v>
      </c>
      <c r="D15" s="24"/>
      <c r="E15" s="40">
        <v>3442</v>
      </c>
      <c r="F15" s="40">
        <v>1172</v>
      </c>
      <c r="G15" s="40"/>
      <c r="H15" s="40">
        <v>275</v>
      </c>
      <c r="I15" s="40">
        <v>1</v>
      </c>
      <c r="J15" s="40"/>
      <c r="K15" s="40">
        <v>588</v>
      </c>
      <c r="L15" s="40">
        <v>830</v>
      </c>
      <c r="M15" s="40"/>
      <c r="N15" s="40">
        <v>680</v>
      </c>
      <c r="O15" s="40">
        <v>1</v>
      </c>
    </row>
    <row r="16" spans="1:15" ht="14.25">
      <c r="A16" s="24" t="s">
        <v>77</v>
      </c>
      <c r="B16" s="40">
        <f>E16 + H16 +K16</f>
        <v>7720</v>
      </c>
      <c r="C16" s="40">
        <f>F16 +L16</f>
        <v>939</v>
      </c>
      <c r="D16" s="24"/>
      <c r="E16" s="40">
        <v>5841</v>
      </c>
      <c r="F16" s="40">
        <v>907</v>
      </c>
      <c r="G16" s="40"/>
      <c r="H16" s="40">
        <v>333</v>
      </c>
      <c r="I16" s="40">
        <v>0</v>
      </c>
      <c r="J16" s="40"/>
      <c r="K16" s="40">
        <v>1546</v>
      </c>
      <c r="L16" s="40">
        <v>32</v>
      </c>
      <c r="M16" s="40"/>
      <c r="N16" s="40">
        <v>1202</v>
      </c>
      <c r="O16" s="40">
        <v>234</v>
      </c>
    </row>
    <row r="17" spans="1:15" ht="14.25">
      <c r="A17" s="24" t="s">
        <v>78</v>
      </c>
      <c r="B17" s="40">
        <f>E17</f>
        <v>16093</v>
      </c>
      <c r="C17" s="40">
        <f>F17</f>
        <v>4090</v>
      </c>
      <c r="D17" s="24"/>
      <c r="E17" s="40">
        <v>16093</v>
      </c>
      <c r="F17" s="40">
        <v>4090</v>
      </c>
      <c r="G17" s="40"/>
      <c r="H17" s="40" t="s">
        <v>53</v>
      </c>
      <c r="I17" s="40" t="s">
        <v>53</v>
      </c>
      <c r="J17" s="40"/>
      <c r="K17" s="40" t="s">
        <v>52</v>
      </c>
      <c r="L17" s="40" t="s">
        <v>54</v>
      </c>
      <c r="M17" s="40"/>
      <c r="N17" s="40">
        <v>6015</v>
      </c>
      <c r="O17" s="40">
        <v>1225</v>
      </c>
    </row>
    <row r="18" spans="1:15" ht="14.25">
      <c r="A18" s="24" t="s">
        <v>79</v>
      </c>
      <c r="B18" s="40">
        <f>E18+K18</f>
        <v>116984</v>
      </c>
      <c r="C18" s="40">
        <f>F18+L18</f>
        <v>87453</v>
      </c>
      <c r="D18" s="24"/>
      <c r="E18" s="40">
        <v>116945</v>
      </c>
      <c r="F18" s="40">
        <v>87380</v>
      </c>
      <c r="G18" s="40"/>
      <c r="H18" s="40" t="s">
        <v>53</v>
      </c>
      <c r="I18" s="40" t="s">
        <v>53</v>
      </c>
      <c r="J18" s="40"/>
      <c r="K18" s="40">
        <v>39</v>
      </c>
      <c r="L18" s="40">
        <v>73</v>
      </c>
      <c r="M18" s="40"/>
      <c r="N18" s="40">
        <v>36985</v>
      </c>
      <c r="O18" s="40">
        <v>18115</v>
      </c>
    </row>
    <row r="19" spans="1:15" ht="14.25">
      <c r="A19" s="24"/>
      <c r="B19" s="40"/>
      <c r="C19" s="40" t="s">
        <v>43</v>
      </c>
      <c r="D19" s="24"/>
      <c r="E19" s="40"/>
      <c r="F19" s="40"/>
      <c r="G19" s="40"/>
      <c r="H19" s="40"/>
      <c r="I19" s="40"/>
      <c r="J19" s="40"/>
      <c r="K19" s="40"/>
      <c r="L19" s="40"/>
      <c r="M19" s="40"/>
      <c r="N19" s="40"/>
      <c r="O19" s="40"/>
    </row>
    <row r="20" spans="1:15" ht="14.25">
      <c r="A20" s="24" t="s">
        <v>80</v>
      </c>
      <c r="B20" s="40">
        <f>SUM(B21:B23)</f>
        <v>121506</v>
      </c>
      <c r="C20" s="40">
        <f>SUM(C21:C23)</f>
        <v>92876</v>
      </c>
      <c r="D20" s="24"/>
      <c r="E20" s="40">
        <f>SUM(E21:E23)</f>
        <v>114405</v>
      </c>
      <c r="F20" s="40">
        <f>SUM(F21:F23)</f>
        <v>70208</v>
      </c>
      <c r="G20" s="40"/>
      <c r="H20" s="40">
        <v>478</v>
      </c>
      <c r="I20" s="40">
        <f>SUM(I21:I23)</f>
        <v>1</v>
      </c>
      <c r="J20" s="40"/>
      <c r="K20" s="40">
        <f>SUM(K21:K23)</f>
        <v>6623</v>
      </c>
      <c r="L20" s="40">
        <f>SUM(L21:L23)</f>
        <v>22667</v>
      </c>
      <c r="M20" s="40"/>
      <c r="N20" s="40">
        <f>SUM(N21:N23)</f>
        <v>25122</v>
      </c>
      <c r="O20" s="40">
        <f>SUM(O21:O23)</f>
        <v>2776</v>
      </c>
    </row>
    <row r="21" spans="1:15" ht="14.25">
      <c r="A21" s="24" t="s">
        <v>81</v>
      </c>
      <c r="B21" s="40">
        <f>H21+K21</f>
        <v>3903</v>
      </c>
      <c r="C21" s="40">
        <f>I21+L21</f>
        <v>552</v>
      </c>
      <c r="D21" s="24"/>
      <c r="E21" s="40" t="s">
        <v>54</v>
      </c>
      <c r="F21" s="40" t="s">
        <v>54</v>
      </c>
      <c r="G21" s="40"/>
      <c r="H21" s="40">
        <v>478</v>
      </c>
      <c r="I21" s="40">
        <v>1</v>
      </c>
      <c r="J21" s="40"/>
      <c r="K21" s="40">
        <v>3425</v>
      </c>
      <c r="L21" s="40">
        <v>551</v>
      </c>
      <c r="M21" s="40"/>
      <c r="N21" s="40" t="s">
        <v>54</v>
      </c>
      <c r="O21" s="40" t="s">
        <v>54</v>
      </c>
    </row>
    <row r="22" spans="1:15" ht="14.25">
      <c r="A22" s="24" t="s">
        <v>82</v>
      </c>
      <c r="B22" s="40">
        <f>E22 +K22</f>
        <v>77847</v>
      </c>
      <c r="C22" s="40">
        <f>F22 +L22</f>
        <v>61233</v>
      </c>
      <c r="D22" s="24"/>
      <c r="E22" s="40">
        <v>74649</v>
      </c>
      <c r="F22" s="40">
        <v>39117</v>
      </c>
      <c r="G22" s="40"/>
      <c r="H22" s="40" t="s">
        <v>54</v>
      </c>
      <c r="I22" s="40" t="s">
        <v>54</v>
      </c>
      <c r="J22" s="40"/>
      <c r="K22" s="40">
        <v>3198</v>
      </c>
      <c r="L22" s="40">
        <v>22116</v>
      </c>
      <c r="M22" s="40"/>
      <c r="N22" s="40">
        <v>14961</v>
      </c>
      <c r="O22" s="40">
        <v>1126</v>
      </c>
    </row>
    <row r="23" spans="1:15" ht="14.25">
      <c r="A23" s="24" t="s">
        <v>79</v>
      </c>
      <c r="B23" s="40">
        <v>39756</v>
      </c>
      <c r="C23" s="40">
        <f>F23</f>
        <v>31091</v>
      </c>
      <c r="D23" s="24"/>
      <c r="E23" s="40">
        <v>39756</v>
      </c>
      <c r="F23" s="40">
        <v>31091</v>
      </c>
      <c r="G23" s="40"/>
      <c r="H23" s="40" t="s">
        <v>54</v>
      </c>
      <c r="I23" s="40" t="s">
        <v>54</v>
      </c>
      <c r="J23" s="40"/>
      <c r="K23" s="40" t="s">
        <v>54</v>
      </c>
      <c r="L23" s="40" t="s">
        <v>54</v>
      </c>
      <c r="M23" s="40"/>
      <c r="N23" s="40">
        <v>10161</v>
      </c>
      <c r="O23" s="40">
        <v>1650</v>
      </c>
    </row>
    <row r="24" spans="1:15" ht="14.25">
      <c r="A24" s="24"/>
      <c r="B24" s="40"/>
      <c r="C24" s="40"/>
      <c r="D24" s="24"/>
      <c r="E24" s="40"/>
      <c r="F24" s="40"/>
      <c r="G24" s="40"/>
      <c r="H24" s="40"/>
      <c r="I24" s="40"/>
      <c r="J24" s="40"/>
      <c r="K24" s="40"/>
      <c r="L24" s="40"/>
      <c r="M24" s="40"/>
      <c r="N24" s="40"/>
      <c r="O24" s="40"/>
    </row>
    <row r="25" spans="1:15" ht="16.5">
      <c r="A25" s="57" t="s">
        <v>40</v>
      </c>
      <c r="B25" s="40">
        <f>SUM(B26:B35)</f>
        <v>332894</v>
      </c>
      <c r="C25" s="40">
        <f>SUM(C26:C35)</f>
        <v>107628</v>
      </c>
      <c r="D25" s="24"/>
      <c r="E25" s="40">
        <f>SUM(E26:E35)</f>
        <v>252127</v>
      </c>
      <c r="F25" s="40">
        <f>SUM(F26:F35)</f>
        <v>41734</v>
      </c>
      <c r="G25" s="40"/>
      <c r="H25" s="40">
        <f t="shared" ref="H25:O25" si="0">SUM(H26:H35)</f>
        <v>22133</v>
      </c>
      <c r="I25" s="40">
        <f t="shared" si="0"/>
        <v>2645</v>
      </c>
      <c r="J25" s="40"/>
      <c r="K25" s="40">
        <f t="shared" si="0"/>
        <v>58634</v>
      </c>
      <c r="L25" s="40">
        <f t="shared" si="0"/>
        <v>63249</v>
      </c>
      <c r="M25" s="40"/>
      <c r="N25" s="40">
        <f t="shared" si="0"/>
        <v>59287</v>
      </c>
      <c r="O25" s="40">
        <f t="shared" si="0"/>
        <v>7878</v>
      </c>
    </row>
    <row r="26" spans="1:15" ht="14.25">
      <c r="A26" s="24" t="s">
        <v>64</v>
      </c>
      <c r="B26" s="40">
        <f>E26 + H26 +K26</f>
        <v>83766</v>
      </c>
      <c r="C26" s="40">
        <f>F26 + I26 +L26</f>
        <v>18315</v>
      </c>
      <c r="D26" s="24"/>
      <c r="E26" s="40">
        <v>48976</v>
      </c>
      <c r="F26" s="40">
        <v>4986</v>
      </c>
      <c r="G26" s="40"/>
      <c r="H26" s="40">
        <v>7719</v>
      </c>
      <c r="I26" s="40">
        <v>23</v>
      </c>
      <c r="J26" s="40"/>
      <c r="K26" s="40">
        <v>27071</v>
      </c>
      <c r="L26" s="40">
        <v>13306</v>
      </c>
      <c r="M26" s="40"/>
      <c r="N26" s="40">
        <v>11188</v>
      </c>
      <c r="O26" s="40">
        <v>757</v>
      </c>
    </row>
    <row r="27" spans="1:15" ht="14.25">
      <c r="A27" s="24" t="s">
        <v>65</v>
      </c>
      <c r="B27" s="40">
        <f t="shared" ref="B27:C33" si="1">E27 + H27 +K27</f>
        <v>56992</v>
      </c>
      <c r="C27" s="40">
        <f t="shared" si="1"/>
        <v>26024</v>
      </c>
      <c r="D27" s="24"/>
      <c r="E27" s="40">
        <v>43474</v>
      </c>
      <c r="F27" s="40">
        <v>8936</v>
      </c>
      <c r="G27" s="40"/>
      <c r="H27" s="40">
        <v>5247</v>
      </c>
      <c r="I27" s="40">
        <v>767</v>
      </c>
      <c r="J27" s="40"/>
      <c r="K27" s="40">
        <v>8271</v>
      </c>
      <c r="L27" s="40">
        <v>16321</v>
      </c>
      <c r="M27" s="40"/>
      <c r="N27" s="40">
        <v>10303</v>
      </c>
      <c r="O27" s="40">
        <v>3906</v>
      </c>
    </row>
    <row r="28" spans="1:15" ht="14.25">
      <c r="A28" s="24" t="s">
        <v>83</v>
      </c>
      <c r="B28" s="40">
        <f t="shared" si="1"/>
        <v>69381</v>
      </c>
      <c r="C28" s="40">
        <f t="shared" si="1"/>
        <v>17494</v>
      </c>
      <c r="D28" s="24"/>
      <c r="E28" s="40">
        <v>61390</v>
      </c>
      <c r="F28" s="40">
        <v>7245</v>
      </c>
      <c r="G28" s="40"/>
      <c r="H28" s="40">
        <v>496</v>
      </c>
      <c r="I28" s="40">
        <v>267</v>
      </c>
      <c r="J28" s="40"/>
      <c r="K28" s="40">
        <v>7495</v>
      </c>
      <c r="L28" s="40">
        <v>9982</v>
      </c>
      <c r="M28" s="40"/>
      <c r="N28" s="40">
        <v>15477</v>
      </c>
      <c r="O28" s="40">
        <v>714</v>
      </c>
    </row>
    <row r="29" spans="1:15" ht="14.25">
      <c r="A29" s="24" t="s">
        <v>15</v>
      </c>
      <c r="B29" s="40">
        <f t="shared" si="1"/>
        <v>66368</v>
      </c>
      <c r="C29" s="40">
        <f t="shared" si="1"/>
        <v>29048</v>
      </c>
      <c r="D29" s="24"/>
      <c r="E29" s="40">
        <v>60152</v>
      </c>
      <c r="F29" s="40">
        <v>14316</v>
      </c>
      <c r="G29" s="40"/>
      <c r="H29" s="40">
        <v>507</v>
      </c>
      <c r="I29" s="40">
        <v>448</v>
      </c>
      <c r="J29" s="40"/>
      <c r="K29" s="40">
        <v>5709</v>
      </c>
      <c r="L29" s="40">
        <v>14284</v>
      </c>
      <c r="M29" s="40"/>
      <c r="N29" s="40">
        <v>13570</v>
      </c>
      <c r="O29" s="40">
        <v>1683</v>
      </c>
    </row>
    <row r="30" spans="1:15" ht="14.25">
      <c r="A30" s="24" t="s">
        <v>84</v>
      </c>
      <c r="B30" s="40">
        <f t="shared" si="1"/>
        <v>12232</v>
      </c>
      <c r="C30" s="40">
        <f t="shared" si="1"/>
        <v>5774</v>
      </c>
      <c r="D30" s="24"/>
      <c r="E30" s="40">
        <v>5345</v>
      </c>
      <c r="F30" s="40">
        <v>1040</v>
      </c>
      <c r="G30" s="40"/>
      <c r="H30" s="40">
        <v>3075</v>
      </c>
      <c r="I30" s="40">
        <v>807</v>
      </c>
      <c r="J30" s="40"/>
      <c r="K30" s="40">
        <v>3812</v>
      </c>
      <c r="L30" s="40">
        <v>3927</v>
      </c>
      <c r="M30" s="40"/>
      <c r="N30" s="40">
        <v>1195</v>
      </c>
      <c r="O30" s="40">
        <v>270</v>
      </c>
    </row>
    <row r="31" spans="1:15" ht="14.25">
      <c r="A31" s="24" t="s">
        <v>85</v>
      </c>
      <c r="B31" s="40">
        <f t="shared" si="1"/>
        <v>4501</v>
      </c>
      <c r="C31" s="40">
        <f t="shared" si="1"/>
        <v>546</v>
      </c>
      <c r="D31" s="24"/>
      <c r="E31" s="40">
        <v>845</v>
      </c>
      <c r="F31" s="40">
        <v>23</v>
      </c>
      <c r="G31" s="40"/>
      <c r="H31" s="40">
        <v>2846</v>
      </c>
      <c r="I31" s="40">
        <v>1</v>
      </c>
      <c r="J31" s="40"/>
      <c r="K31" s="40">
        <v>810</v>
      </c>
      <c r="L31" s="40">
        <v>522</v>
      </c>
      <c r="M31" s="40"/>
      <c r="N31" s="40">
        <v>210</v>
      </c>
      <c r="O31" s="40">
        <v>10</v>
      </c>
    </row>
    <row r="32" spans="1:15" ht="14.25">
      <c r="A32" s="24" t="s">
        <v>86</v>
      </c>
      <c r="B32" s="40">
        <f t="shared" si="1"/>
        <v>34406</v>
      </c>
      <c r="C32" s="40">
        <f>F32 +L32</f>
        <v>7278</v>
      </c>
      <c r="D32" s="24"/>
      <c r="E32" s="40">
        <v>28238</v>
      </c>
      <c r="F32" s="40">
        <v>3182</v>
      </c>
      <c r="G32" s="40"/>
      <c r="H32" s="40">
        <v>1162</v>
      </c>
      <c r="I32" s="40">
        <v>0</v>
      </c>
      <c r="J32" s="40"/>
      <c r="K32" s="40">
        <v>5006</v>
      </c>
      <c r="L32" s="40">
        <v>4096</v>
      </c>
      <c r="M32" s="40"/>
      <c r="N32" s="40">
        <v>6477</v>
      </c>
      <c r="O32" s="40">
        <v>337</v>
      </c>
    </row>
    <row r="33" spans="1:15" ht="14.25">
      <c r="A33" s="24" t="s">
        <v>17</v>
      </c>
      <c r="B33" s="40">
        <f t="shared" si="1"/>
        <v>1735</v>
      </c>
      <c r="C33" s="40">
        <f t="shared" si="1"/>
        <v>1180</v>
      </c>
      <c r="D33" s="24"/>
      <c r="E33" s="40">
        <v>194</v>
      </c>
      <c r="F33" s="40">
        <v>37</v>
      </c>
      <c r="G33" s="40"/>
      <c r="H33" s="40">
        <v>1081</v>
      </c>
      <c r="I33" s="40">
        <v>332</v>
      </c>
      <c r="J33" s="40"/>
      <c r="K33" s="40">
        <v>460</v>
      </c>
      <c r="L33" s="40">
        <v>811</v>
      </c>
      <c r="M33" s="40"/>
      <c r="N33" s="40">
        <v>57</v>
      </c>
      <c r="O33" s="40">
        <v>7</v>
      </c>
    </row>
    <row r="34" spans="1:15" ht="14.25">
      <c r="A34" s="24" t="s">
        <v>87</v>
      </c>
      <c r="B34" s="40">
        <f>E34</f>
        <v>1010</v>
      </c>
      <c r="C34" s="40">
        <f>F34</f>
        <v>1142</v>
      </c>
      <c r="D34" s="24"/>
      <c r="E34" s="40">
        <v>1010</v>
      </c>
      <c r="F34" s="40">
        <v>1142</v>
      </c>
      <c r="G34" s="40"/>
      <c r="H34" s="40" t="s">
        <v>54</v>
      </c>
      <c r="I34" s="40" t="s">
        <v>54</v>
      </c>
      <c r="J34" s="40"/>
      <c r="K34" s="40" t="s">
        <v>54</v>
      </c>
      <c r="L34" s="40" t="s">
        <v>54</v>
      </c>
      <c r="M34" s="40"/>
      <c r="N34" s="40">
        <v>108</v>
      </c>
      <c r="O34" s="40">
        <v>59</v>
      </c>
    </row>
    <row r="35" spans="1:15" ht="14.25">
      <c r="A35" s="24" t="s">
        <v>88</v>
      </c>
      <c r="B35" s="40">
        <f>E35</f>
        <v>2503</v>
      </c>
      <c r="C35" s="40">
        <f>F35</f>
        <v>827</v>
      </c>
      <c r="D35" s="24"/>
      <c r="E35" s="40">
        <v>2503</v>
      </c>
      <c r="F35" s="40">
        <v>827</v>
      </c>
      <c r="G35" s="40"/>
      <c r="H35" s="40" t="s">
        <v>54</v>
      </c>
      <c r="I35" s="40" t="s">
        <v>54</v>
      </c>
      <c r="J35" s="40"/>
      <c r="K35" s="40" t="s">
        <v>54</v>
      </c>
      <c r="L35" s="40" t="s">
        <v>54</v>
      </c>
      <c r="M35" s="40"/>
      <c r="N35" s="40">
        <v>702</v>
      </c>
      <c r="O35" s="40">
        <v>135</v>
      </c>
    </row>
    <row r="36" spans="1:15" ht="14.25">
      <c r="A36" s="24"/>
      <c r="B36" s="40"/>
      <c r="C36" s="40"/>
      <c r="D36" s="24"/>
      <c r="E36" s="40"/>
      <c r="F36" s="40"/>
      <c r="G36" s="40"/>
      <c r="H36" s="40"/>
      <c r="I36" s="40"/>
      <c r="J36" s="40"/>
      <c r="K36" s="40"/>
      <c r="L36" s="40"/>
      <c r="M36" s="40"/>
      <c r="N36" s="40"/>
      <c r="O36" s="40"/>
    </row>
    <row r="37" spans="1:15" ht="14.25">
      <c r="A37" s="24" t="s">
        <v>20</v>
      </c>
      <c r="B37" s="40">
        <f>E37 + K37</f>
        <v>40991</v>
      </c>
      <c r="C37" s="40">
        <f>F37 + L37</f>
        <v>5488</v>
      </c>
      <c r="D37" s="24"/>
      <c r="E37" s="40">
        <v>40124</v>
      </c>
      <c r="F37" s="40">
        <v>5236</v>
      </c>
      <c r="G37" s="40"/>
      <c r="H37" s="40" t="s">
        <v>54</v>
      </c>
      <c r="I37" s="40" t="s">
        <v>54</v>
      </c>
      <c r="J37" s="40"/>
      <c r="K37" s="40">
        <v>867</v>
      </c>
      <c r="L37" s="40">
        <v>252</v>
      </c>
      <c r="M37" s="40"/>
      <c r="N37" s="40">
        <v>13860</v>
      </c>
      <c r="O37" s="40">
        <v>1148</v>
      </c>
    </row>
    <row r="38" spans="1:15" ht="14.25">
      <c r="A38" s="24"/>
      <c r="B38" s="40"/>
      <c r="C38" s="40"/>
      <c r="D38" s="24"/>
      <c r="E38" s="40"/>
      <c r="F38" s="40"/>
      <c r="G38" s="40"/>
      <c r="H38" s="40"/>
      <c r="I38" s="40"/>
      <c r="J38" s="40"/>
      <c r="K38" s="40"/>
      <c r="L38" s="40"/>
      <c r="M38" s="40"/>
      <c r="N38" s="40"/>
      <c r="O38" s="40"/>
    </row>
    <row r="39" spans="1:15" ht="14.25">
      <c r="A39" s="60" t="s">
        <v>29</v>
      </c>
      <c r="B39" s="60"/>
      <c r="C39" s="60"/>
      <c r="D39" s="60"/>
      <c r="E39" s="60"/>
      <c r="F39" s="60"/>
      <c r="G39" s="60"/>
      <c r="H39" s="60"/>
      <c r="I39" s="60"/>
      <c r="J39" s="60"/>
      <c r="K39" s="60"/>
      <c r="L39" s="60"/>
      <c r="M39" s="60"/>
      <c r="N39" s="60"/>
      <c r="O39" s="60"/>
    </row>
    <row r="40" spans="1:15" ht="14.25">
      <c r="A40" s="24"/>
      <c r="B40" s="40"/>
      <c r="C40" s="40"/>
      <c r="D40" s="24"/>
      <c r="E40" s="40"/>
      <c r="F40" s="40"/>
      <c r="G40" s="40"/>
      <c r="H40" s="40"/>
      <c r="I40" s="40"/>
      <c r="J40" s="40"/>
      <c r="K40" s="40"/>
      <c r="L40" s="40"/>
      <c r="M40" s="40"/>
      <c r="N40" s="40"/>
      <c r="O40" s="40"/>
    </row>
    <row r="41" spans="1:15" ht="14.25">
      <c r="A41" s="24" t="s">
        <v>21</v>
      </c>
      <c r="B41" s="40">
        <f>SUM(B42:B43)</f>
        <v>773616</v>
      </c>
      <c r="C41" s="40">
        <f>SUM(C42:C43)</f>
        <v>338492</v>
      </c>
      <c r="D41" s="24"/>
      <c r="E41" s="40">
        <f>SUM(E42:E43)</f>
        <v>662571</v>
      </c>
      <c r="F41" s="40">
        <f>SUM(F42:F43)</f>
        <v>228748</v>
      </c>
      <c r="G41" s="40"/>
      <c r="H41" s="40">
        <f>SUM(H42:H43)</f>
        <v>27165</v>
      </c>
      <c r="I41" s="40">
        <f>SUM(I42:I43)</f>
        <v>2664</v>
      </c>
      <c r="J41" s="40"/>
      <c r="K41" s="40">
        <f>SUM(K42:K43)</f>
        <v>83880</v>
      </c>
      <c r="L41" s="40">
        <f>SUM(L42:L43)</f>
        <v>107080</v>
      </c>
      <c r="M41" s="40"/>
      <c r="N41" s="40">
        <f>SUM(N42:N43)</f>
        <v>165419</v>
      </c>
      <c r="O41" s="40">
        <f>SUM(O42:O43)</f>
        <v>32423</v>
      </c>
    </row>
    <row r="42" spans="1:15" ht="14.25">
      <c r="A42" s="24" t="s">
        <v>89</v>
      </c>
      <c r="B42" s="40">
        <f>B47+B51+B55+B59</f>
        <v>177931</v>
      </c>
      <c r="C42" s="40">
        <f>C47+C51+C55+C59</f>
        <v>118679</v>
      </c>
      <c r="D42" s="24"/>
      <c r="E42" s="40">
        <f>E47+E51+E55+E59</f>
        <v>177931</v>
      </c>
      <c r="F42" s="40">
        <f>F47+F51+F55+F59</f>
        <v>118679</v>
      </c>
      <c r="G42" s="40"/>
      <c r="H42" s="40" t="s">
        <v>54</v>
      </c>
      <c r="I42" s="40" t="s">
        <v>54</v>
      </c>
      <c r="J42" s="40"/>
      <c r="K42" s="40" t="s">
        <v>54</v>
      </c>
      <c r="L42" s="40" t="s">
        <v>54</v>
      </c>
      <c r="M42" s="40"/>
      <c r="N42" s="40">
        <f>N47+N51+N55+N59</f>
        <v>56623</v>
      </c>
      <c r="O42" s="40">
        <f>O47+O51+O55+O59</f>
        <v>19504</v>
      </c>
    </row>
    <row r="43" spans="1:15" ht="14.25">
      <c r="A43" s="24" t="s">
        <v>90</v>
      </c>
      <c r="B43" s="40">
        <f>B48+B52+B56+B60</f>
        <v>595685</v>
      </c>
      <c r="C43" s="40">
        <f>C48+C52+C56+C60</f>
        <v>219813</v>
      </c>
      <c r="D43" s="24"/>
      <c r="E43" s="40">
        <f>E48+E52+E56+E60</f>
        <v>484640</v>
      </c>
      <c r="F43" s="40">
        <f>F48+F52+F56+F60</f>
        <v>110069</v>
      </c>
      <c r="G43" s="40"/>
      <c r="H43" s="40">
        <f>H48+H52+H56</f>
        <v>27165</v>
      </c>
      <c r="I43" s="40">
        <f>I48+I52+I56</f>
        <v>2664</v>
      </c>
      <c r="J43" s="40"/>
      <c r="K43" s="40">
        <f>K48+K52+K56+K60</f>
        <v>83880</v>
      </c>
      <c r="L43" s="40">
        <f>L48+L52+L56+L60</f>
        <v>107080</v>
      </c>
      <c r="M43" s="40"/>
      <c r="N43" s="40">
        <f>N48+N52+N56+N60</f>
        <v>108796</v>
      </c>
      <c r="O43" s="40">
        <f>O48+O52+O56+O60</f>
        <v>12919</v>
      </c>
    </row>
    <row r="44" spans="1:15" ht="14.25">
      <c r="A44" s="24"/>
      <c r="B44" s="40"/>
      <c r="C44" s="40"/>
      <c r="D44" s="24"/>
      <c r="E44" s="40"/>
      <c r="F44" s="40"/>
      <c r="G44" s="40"/>
      <c r="H44" s="40"/>
      <c r="I44" s="40"/>
      <c r="J44" s="40"/>
      <c r="K44" s="40"/>
      <c r="L44" s="40"/>
      <c r="M44" s="40"/>
      <c r="N44" s="40"/>
      <c r="O44" s="40"/>
    </row>
    <row r="45" spans="1:15" ht="14.25">
      <c r="A45" s="24" t="s">
        <v>22</v>
      </c>
      <c r="B45" s="40">
        <f>+B46+B50</f>
        <v>399731</v>
      </c>
      <c r="C45" s="40">
        <f>+C46+C50</f>
        <v>225376</v>
      </c>
      <c r="D45" s="24"/>
      <c r="E45" s="40">
        <f>+E46+E50</f>
        <v>370320</v>
      </c>
      <c r="F45" s="40">
        <f>+F46+F50</f>
        <v>181778</v>
      </c>
      <c r="G45" s="40"/>
      <c r="H45" s="40">
        <f>+H46+H50</f>
        <v>5032</v>
      </c>
      <c r="I45" s="40">
        <f>+I46+I50</f>
        <v>19</v>
      </c>
      <c r="J45" s="40"/>
      <c r="K45" s="40">
        <f>+K46+K50</f>
        <v>24379</v>
      </c>
      <c r="L45" s="40">
        <f>+L46+L50</f>
        <v>43579</v>
      </c>
      <c r="M45" s="40"/>
      <c r="N45" s="40">
        <f>+N46+N50</f>
        <v>92272</v>
      </c>
      <c r="O45" s="40">
        <f>+O46+O50</f>
        <v>23397</v>
      </c>
    </row>
    <row r="46" spans="1:15" ht="14.25">
      <c r="A46" s="24" t="s">
        <v>72</v>
      </c>
      <c r="B46" s="40">
        <f>SUM(B47:B48)</f>
        <v>278225</v>
      </c>
      <c r="C46" s="40">
        <f>SUM(C47:C48)</f>
        <v>132500</v>
      </c>
      <c r="D46" s="24"/>
      <c r="E46" s="40">
        <f>SUM(E47:E48)</f>
        <v>255915</v>
      </c>
      <c r="F46" s="40">
        <f>SUM(F47:F48)</f>
        <v>111570</v>
      </c>
      <c r="G46" s="40"/>
      <c r="H46" s="40">
        <f>SUM(H47:H48)</f>
        <v>4554</v>
      </c>
      <c r="I46" s="40">
        <f>SUM(I47:I48)</f>
        <v>18</v>
      </c>
      <c r="J46" s="40"/>
      <c r="K46" s="40">
        <f>SUM(K47:K48)</f>
        <v>17756</v>
      </c>
      <c r="L46" s="40">
        <f>SUM(L47:L48)</f>
        <v>20912</v>
      </c>
      <c r="M46" s="40"/>
      <c r="N46" s="40">
        <f>SUM(N47:N48)</f>
        <v>67150</v>
      </c>
      <c r="O46" s="40">
        <f>SUM(O47:O48)</f>
        <v>20621</v>
      </c>
    </row>
    <row r="47" spans="1:15" ht="14.25">
      <c r="A47" s="24" t="s">
        <v>91</v>
      </c>
      <c r="B47" s="40">
        <f>E47</f>
        <v>110354</v>
      </c>
      <c r="C47" s="40">
        <f>F47</f>
        <v>83163</v>
      </c>
      <c r="D47" s="24"/>
      <c r="E47" s="40">
        <v>110354</v>
      </c>
      <c r="F47" s="40">
        <v>83163</v>
      </c>
      <c r="G47" s="40"/>
      <c r="H47" s="40" t="s">
        <v>54</v>
      </c>
      <c r="I47" s="40" t="s">
        <v>54</v>
      </c>
      <c r="J47" s="40"/>
      <c r="K47" s="40" t="s">
        <v>54</v>
      </c>
      <c r="L47" s="40" t="s">
        <v>54</v>
      </c>
      <c r="M47" s="40"/>
      <c r="N47" s="40">
        <v>35927</v>
      </c>
      <c r="O47" s="40">
        <v>16872</v>
      </c>
    </row>
    <row r="48" spans="1:15" ht="14.25">
      <c r="A48" s="24" t="s">
        <v>92</v>
      </c>
      <c r="B48" s="40">
        <f>E48 + H48 +K48</f>
        <v>167871</v>
      </c>
      <c r="C48" s="40">
        <f>F48 + I48 +L48</f>
        <v>49337</v>
      </c>
      <c r="D48" s="24"/>
      <c r="E48" s="40">
        <v>145561</v>
      </c>
      <c r="F48" s="40">
        <v>28407</v>
      </c>
      <c r="G48" s="40"/>
      <c r="H48" s="40">
        <v>4554</v>
      </c>
      <c r="I48" s="40">
        <v>18</v>
      </c>
      <c r="J48" s="40"/>
      <c r="K48" s="40">
        <v>17756</v>
      </c>
      <c r="L48" s="40">
        <v>20912</v>
      </c>
      <c r="M48" s="40"/>
      <c r="N48" s="40">
        <v>31223</v>
      </c>
      <c r="O48" s="40">
        <v>3749</v>
      </c>
    </row>
    <row r="49" spans="1:15" ht="14.25">
      <c r="A49" s="24"/>
      <c r="B49" s="40"/>
      <c r="C49" s="40"/>
      <c r="D49" s="24"/>
      <c r="E49" s="40"/>
      <c r="F49" s="40"/>
      <c r="G49" s="40"/>
      <c r="H49" s="40"/>
      <c r="I49" s="40"/>
      <c r="J49" s="40"/>
      <c r="K49" s="40"/>
      <c r="L49" s="40"/>
      <c r="M49" s="40"/>
      <c r="N49" s="40"/>
      <c r="O49" s="40"/>
    </row>
    <row r="50" spans="1:15" ht="14.25">
      <c r="A50" s="24" t="s">
        <v>80</v>
      </c>
      <c r="B50" s="40">
        <f>SUM(B51:B52)</f>
        <v>121506</v>
      </c>
      <c r="C50" s="40">
        <f>SUM(C51:C52)</f>
        <v>92876</v>
      </c>
      <c r="D50" s="24"/>
      <c r="E50" s="40">
        <f>SUM(E51:E52)</f>
        <v>114405</v>
      </c>
      <c r="F50" s="40">
        <f>SUM(F51:F52)</f>
        <v>70208</v>
      </c>
      <c r="G50" s="40"/>
      <c r="H50" s="40">
        <f>SUM(H51:H52)</f>
        <v>478</v>
      </c>
      <c r="I50" s="40">
        <f>SUM(I51:I52)</f>
        <v>1</v>
      </c>
      <c r="J50" s="40"/>
      <c r="K50" s="40">
        <f>SUM(K51:K52)</f>
        <v>6623</v>
      </c>
      <c r="L50" s="40">
        <f>SUM(L51:L52)</f>
        <v>22667</v>
      </c>
      <c r="M50" s="40"/>
      <c r="N50" s="40">
        <f>SUM(N51:N52)</f>
        <v>25122</v>
      </c>
      <c r="O50" s="40">
        <f>SUM(O51:O52)</f>
        <v>2776</v>
      </c>
    </row>
    <row r="51" spans="1:15" ht="14.25">
      <c r="A51" s="24" t="s">
        <v>91</v>
      </c>
      <c r="B51" s="40">
        <f>E51</f>
        <v>39756</v>
      </c>
      <c r="C51" s="40">
        <f>F51</f>
        <v>31091</v>
      </c>
      <c r="D51" s="24"/>
      <c r="E51" s="40">
        <v>39756</v>
      </c>
      <c r="F51" s="40">
        <v>31091</v>
      </c>
      <c r="G51" s="40"/>
      <c r="H51" s="40" t="s">
        <v>54</v>
      </c>
      <c r="I51" s="40" t="s">
        <v>54</v>
      </c>
      <c r="J51" s="40"/>
      <c r="K51" s="40" t="s">
        <v>54</v>
      </c>
      <c r="L51" s="40" t="s">
        <v>54</v>
      </c>
      <c r="M51" s="40"/>
      <c r="N51" s="40">
        <v>10161</v>
      </c>
      <c r="O51" s="40">
        <v>1650</v>
      </c>
    </row>
    <row r="52" spans="1:15" ht="14.25">
      <c r="A52" s="24" t="s">
        <v>92</v>
      </c>
      <c r="B52" s="40">
        <f>E52 + H52 +K52</f>
        <v>81750</v>
      </c>
      <c r="C52" s="40">
        <f>F52 + I52 +L52</f>
        <v>61785</v>
      </c>
      <c r="D52" s="24"/>
      <c r="E52" s="40">
        <v>74649</v>
      </c>
      <c r="F52" s="40">
        <v>39117</v>
      </c>
      <c r="G52" s="40"/>
      <c r="H52" s="40">
        <v>478</v>
      </c>
      <c r="I52" s="40">
        <v>1</v>
      </c>
      <c r="J52" s="40"/>
      <c r="K52" s="40">
        <v>6623</v>
      </c>
      <c r="L52" s="40">
        <v>22667</v>
      </c>
      <c r="M52" s="40"/>
      <c r="N52" s="40">
        <v>14961</v>
      </c>
      <c r="O52" s="40">
        <v>1126</v>
      </c>
    </row>
    <row r="53" spans="1:15" ht="14.25">
      <c r="A53" s="24"/>
      <c r="B53" s="40"/>
      <c r="C53" s="40"/>
      <c r="D53" s="24"/>
      <c r="E53" s="40"/>
      <c r="F53" s="40"/>
      <c r="G53" s="40"/>
      <c r="H53" s="40"/>
      <c r="I53" s="40"/>
      <c r="J53" s="40"/>
      <c r="K53" s="40"/>
      <c r="L53" s="40"/>
      <c r="M53" s="40"/>
      <c r="N53" s="40"/>
      <c r="O53" s="40"/>
    </row>
    <row r="54" spans="1:15" ht="14.25">
      <c r="A54" s="24" t="s">
        <v>25</v>
      </c>
      <c r="B54" s="40">
        <f>SUM(B55:B56)</f>
        <v>332894</v>
      </c>
      <c r="C54" s="40">
        <f>SUM(C55:C56)</f>
        <v>107628</v>
      </c>
      <c r="D54" s="24"/>
      <c r="E54" s="40">
        <f>SUM(E55:E56)</f>
        <v>252127</v>
      </c>
      <c r="F54" s="40">
        <f>SUM(F55:F56)</f>
        <v>41734</v>
      </c>
      <c r="G54" s="40"/>
      <c r="H54" s="40">
        <f>SUM(H55:H56)</f>
        <v>22133</v>
      </c>
      <c r="I54" s="40">
        <f>SUM(I55:I56)</f>
        <v>2645</v>
      </c>
      <c r="J54" s="40"/>
      <c r="K54" s="40">
        <f>SUM(K55:K56)</f>
        <v>58634</v>
      </c>
      <c r="L54" s="40">
        <f>SUM(L55:L56)</f>
        <v>63249</v>
      </c>
      <c r="M54" s="40"/>
      <c r="N54" s="40">
        <f>SUM(N55:N56)</f>
        <v>59287</v>
      </c>
      <c r="O54" s="40">
        <f>SUM(O55:O56)</f>
        <v>7878</v>
      </c>
    </row>
    <row r="55" spans="1:15" ht="14.25">
      <c r="A55" s="24" t="s">
        <v>93</v>
      </c>
      <c r="B55" s="40">
        <f>E55</f>
        <v>3513</v>
      </c>
      <c r="C55" s="40">
        <f>F55</f>
        <v>1969</v>
      </c>
      <c r="D55" s="24"/>
      <c r="E55" s="40">
        <v>3513</v>
      </c>
      <c r="F55" s="40">
        <v>1969</v>
      </c>
      <c r="G55" s="40"/>
      <c r="H55" s="40" t="s">
        <v>54</v>
      </c>
      <c r="I55" s="40" t="s">
        <v>54</v>
      </c>
      <c r="J55" s="40"/>
      <c r="K55" s="40" t="s">
        <v>54</v>
      </c>
      <c r="L55" s="40" t="s">
        <v>54</v>
      </c>
      <c r="M55" s="40"/>
      <c r="N55" s="40">
        <v>810</v>
      </c>
      <c r="O55" s="40">
        <v>194</v>
      </c>
    </row>
    <row r="56" spans="1:15" ht="14.25">
      <c r="A56" s="24" t="s">
        <v>94</v>
      </c>
      <c r="B56" s="40">
        <f>E56 + H56 +K56</f>
        <v>329381</v>
      </c>
      <c r="C56" s="40">
        <f>F56 + I56 +L56</f>
        <v>105659</v>
      </c>
      <c r="D56" s="24"/>
      <c r="E56" s="40">
        <v>248614</v>
      </c>
      <c r="F56" s="40">
        <v>39765</v>
      </c>
      <c r="G56" s="40"/>
      <c r="H56" s="40">
        <v>22133</v>
      </c>
      <c r="I56" s="40">
        <v>2645</v>
      </c>
      <c r="J56" s="40"/>
      <c r="K56" s="40">
        <v>58634</v>
      </c>
      <c r="L56" s="40">
        <v>63249</v>
      </c>
      <c r="M56" s="40"/>
      <c r="N56" s="40">
        <v>58477</v>
      </c>
      <c r="O56" s="40">
        <v>7684</v>
      </c>
    </row>
    <row r="57" spans="1:15" ht="14.25">
      <c r="A57" s="24"/>
      <c r="B57" s="40"/>
      <c r="C57" s="40"/>
      <c r="D57" s="24"/>
      <c r="E57" s="40"/>
      <c r="F57" s="40"/>
      <c r="G57" s="40"/>
      <c r="H57" s="40"/>
      <c r="I57" s="40"/>
      <c r="J57" s="40"/>
      <c r="K57" s="40"/>
      <c r="L57" s="40"/>
      <c r="M57" s="40"/>
      <c r="N57" s="40"/>
      <c r="O57" s="40"/>
    </row>
    <row r="58" spans="1:15" ht="14.25">
      <c r="A58" s="24" t="s">
        <v>20</v>
      </c>
      <c r="B58" s="40">
        <f>SUM(B59:B60)</f>
        <v>40991</v>
      </c>
      <c r="C58" s="40">
        <f>SUM(C59:C60)</f>
        <v>5488</v>
      </c>
      <c r="D58" s="24"/>
      <c r="E58" s="40">
        <f>SUM(E59:E60)</f>
        <v>40124</v>
      </c>
      <c r="F58" s="40">
        <f>SUM(F59:F60)</f>
        <v>5236</v>
      </c>
      <c r="G58" s="40"/>
      <c r="H58" s="40" t="s">
        <v>54</v>
      </c>
      <c r="I58" s="40" t="s">
        <v>54</v>
      </c>
      <c r="J58" s="40"/>
      <c r="K58" s="40">
        <f>SUM(K59:K60)</f>
        <v>867</v>
      </c>
      <c r="L58" s="40">
        <f>SUM(L59:L60)</f>
        <v>252</v>
      </c>
      <c r="M58" s="40"/>
      <c r="N58" s="40">
        <f>SUM(N59:N60)</f>
        <v>13860</v>
      </c>
      <c r="O58" s="40">
        <f>SUM(O59:O60)</f>
        <v>1148</v>
      </c>
    </row>
    <row r="59" spans="1:15" ht="14.25">
      <c r="A59" s="24" t="s">
        <v>93</v>
      </c>
      <c r="B59" s="40">
        <f>E59</f>
        <v>24308</v>
      </c>
      <c r="C59" s="40">
        <f>F59</f>
        <v>2456</v>
      </c>
      <c r="D59" s="24"/>
      <c r="E59" s="40">
        <v>24308</v>
      </c>
      <c r="F59" s="40">
        <v>2456</v>
      </c>
      <c r="G59" s="40"/>
      <c r="H59" s="40" t="s">
        <v>54</v>
      </c>
      <c r="I59" s="40" t="s">
        <v>54</v>
      </c>
      <c r="J59" s="40"/>
      <c r="K59" s="40" t="s">
        <v>54</v>
      </c>
      <c r="L59" s="40" t="s">
        <v>54</v>
      </c>
      <c r="M59" s="40"/>
      <c r="N59" s="40">
        <v>9725</v>
      </c>
      <c r="O59" s="40">
        <v>788</v>
      </c>
    </row>
    <row r="60" spans="1:15" ht="14.25">
      <c r="A60" s="24" t="s">
        <v>94</v>
      </c>
      <c r="B60" s="40">
        <f>E60 + K60</f>
        <v>16683</v>
      </c>
      <c r="C60" s="40">
        <f>F60 + L60</f>
        <v>3032</v>
      </c>
      <c r="D60" s="24"/>
      <c r="E60" s="40">
        <v>15816</v>
      </c>
      <c r="F60" s="40">
        <v>2780</v>
      </c>
      <c r="G60" s="40"/>
      <c r="H60" s="40" t="s">
        <v>54</v>
      </c>
      <c r="I60" s="40" t="s">
        <v>54</v>
      </c>
      <c r="J60" s="40"/>
      <c r="K60" s="40">
        <v>867</v>
      </c>
      <c r="L60" s="40">
        <v>252</v>
      </c>
      <c r="M60" s="40"/>
      <c r="N60" s="40">
        <v>4135</v>
      </c>
      <c r="O60" s="40">
        <v>360</v>
      </c>
    </row>
    <row r="61" spans="1:15" ht="14.25">
      <c r="A61" s="58"/>
      <c r="B61" s="59"/>
      <c r="C61" s="59"/>
      <c r="D61" s="59"/>
      <c r="E61" s="59"/>
      <c r="F61" s="59"/>
      <c r="G61" s="59"/>
      <c r="H61" s="59"/>
      <c r="I61" s="59"/>
      <c r="J61" s="59"/>
      <c r="K61" s="59"/>
      <c r="L61" s="59"/>
      <c r="M61" s="59"/>
      <c r="N61" s="59"/>
      <c r="O61" s="59"/>
    </row>
    <row r="62" spans="1:15" ht="14.25">
      <c r="A62" s="8" t="s">
        <v>59</v>
      </c>
      <c r="B62" s="23"/>
      <c r="C62" s="23"/>
      <c r="D62" s="23"/>
      <c r="E62" s="23"/>
      <c r="F62" s="23"/>
      <c r="G62" s="23"/>
      <c r="H62" s="23"/>
      <c r="I62" s="23"/>
      <c r="J62" s="23"/>
      <c r="K62" s="23"/>
      <c r="L62" s="23"/>
      <c r="M62" s="23"/>
      <c r="N62" s="23"/>
      <c r="O62" s="23"/>
    </row>
    <row r="63" spans="1:15" ht="14.25">
      <c r="A63" s="14"/>
      <c r="B63" s="23"/>
      <c r="C63" s="23"/>
      <c r="D63" s="23"/>
      <c r="E63" s="23"/>
      <c r="F63" s="23"/>
      <c r="G63" s="23"/>
      <c r="H63" s="23"/>
      <c r="I63" s="23"/>
      <c r="J63" s="23"/>
      <c r="K63" s="23"/>
      <c r="L63" s="23"/>
      <c r="M63" s="23"/>
      <c r="N63" s="23"/>
      <c r="O63" s="23"/>
    </row>
    <row r="64" spans="1:15" ht="14.25">
      <c r="A64" s="8" t="s">
        <v>103</v>
      </c>
      <c r="B64" s="24"/>
      <c r="C64" s="24"/>
      <c r="D64" s="24"/>
      <c r="E64" s="36"/>
      <c r="F64" s="36"/>
      <c r="G64" s="24"/>
      <c r="H64" s="36"/>
      <c r="I64" s="36"/>
      <c r="J64" s="24"/>
      <c r="K64" s="36"/>
      <c r="L64" s="24"/>
      <c r="M64" s="24"/>
      <c r="N64" s="24"/>
      <c r="O64" s="24"/>
    </row>
    <row r="65" spans="1:15" ht="14.25">
      <c r="A65" s="8"/>
      <c r="B65" s="36"/>
      <c r="C65" s="36"/>
      <c r="D65" s="24"/>
      <c r="E65" s="36"/>
      <c r="F65" s="36"/>
      <c r="G65" s="24"/>
      <c r="H65" s="36"/>
      <c r="I65" s="36"/>
      <c r="J65" s="24"/>
      <c r="K65" s="36"/>
      <c r="L65" s="24"/>
      <c r="M65" s="24"/>
      <c r="N65" s="36"/>
      <c r="O65" s="36"/>
    </row>
    <row r="66" spans="1:15" ht="14.25">
      <c r="A66" s="8" t="s">
        <v>101</v>
      </c>
      <c r="B66" s="36"/>
      <c r="C66" s="36"/>
      <c r="D66" s="24"/>
      <c r="E66" s="36"/>
      <c r="F66" s="36"/>
      <c r="G66" s="24"/>
      <c r="H66" s="36"/>
      <c r="I66" s="36"/>
      <c r="J66" s="24"/>
      <c r="K66" s="36"/>
      <c r="L66" s="24"/>
      <c r="M66" s="24"/>
      <c r="N66" s="24"/>
      <c r="O66" s="24"/>
    </row>
    <row r="67" spans="1:15" ht="14.25">
      <c r="A67" s="7"/>
      <c r="B67" s="36"/>
      <c r="C67" s="36"/>
      <c r="D67" s="24"/>
      <c r="E67" s="36"/>
      <c r="F67" s="36"/>
      <c r="G67" s="24"/>
      <c r="H67" s="36"/>
      <c r="I67" s="36"/>
      <c r="J67" s="24"/>
      <c r="K67" s="36"/>
      <c r="L67" s="24"/>
      <c r="M67" s="24"/>
      <c r="N67" s="36"/>
      <c r="O67" s="36"/>
    </row>
    <row r="68" spans="1:15" ht="14.25">
      <c r="A68" s="7"/>
      <c r="B68" s="24"/>
      <c r="C68" s="24"/>
      <c r="D68" s="24"/>
      <c r="E68" s="24"/>
      <c r="F68" s="24"/>
      <c r="G68" s="24"/>
      <c r="H68" s="24"/>
      <c r="I68" s="24"/>
      <c r="J68" s="24"/>
      <c r="K68" s="24"/>
      <c r="L68" s="24"/>
      <c r="M68" s="24"/>
      <c r="N68" s="24"/>
      <c r="O68" s="24"/>
    </row>
    <row r="69" spans="1:15" ht="14.25">
      <c r="A69" s="7"/>
      <c r="B69" s="24"/>
      <c r="C69" s="24"/>
      <c r="D69" s="24"/>
      <c r="E69" s="24"/>
      <c r="F69" s="24"/>
      <c r="G69" s="24"/>
      <c r="H69" s="24"/>
      <c r="I69" s="24"/>
      <c r="J69" s="24"/>
      <c r="K69" s="24"/>
      <c r="L69" s="24"/>
      <c r="M69" s="24"/>
      <c r="N69" s="24"/>
      <c r="O69" s="24"/>
    </row>
    <row r="70" spans="1:15" ht="14.25">
      <c r="A70" s="7"/>
      <c r="B70" s="24"/>
      <c r="C70" s="24"/>
      <c r="D70" s="24"/>
      <c r="E70" s="24"/>
      <c r="F70" s="24"/>
      <c r="G70" s="24"/>
      <c r="H70" s="24"/>
      <c r="I70" s="24"/>
      <c r="J70" s="24"/>
      <c r="K70" s="24"/>
      <c r="L70" s="24"/>
      <c r="M70" s="24"/>
      <c r="N70" s="24"/>
      <c r="O70" s="24"/>
    </row>
    <row r="71" spans="1:15" ht="14.25">
      <c r="A71" s="7"/>
      <c r="B71" s="24"/>
      <c r="C71" s="24"/>
      <c r="D71" s="24"/>
      <c r="E71" s="24"/>
      <c r="F71" s="24"/>
      <c r="G71" s="24"/>
      <c r="H71" s="24"/>
      <c r="I71" s="24"/>
      <c r="J71" s="24"/>
      <c r="K71" s="24"/>
      <c r="L71" s="24"/>
      <c r="M71" s="24"/>
      <c r="N71" s="24"/>
      <c r="O71" s="24"/>
    </row>
    <row r="72" spans="1:15" ht="14.25">
      <c r="A72" s="7"/>
      <c r="B72" s="24"/>
      <c r="C72" s="24"/>
      <c r="D72" s="24"/>
      <c r="E72" s="24"/>
      <c r="F72" s="24"/>
      <c r="G72" s="24"/>
      <c r="H72" s="24"/>
      <c r="I72" s="24"/>
      <c r="J72" s="24"/>
      <c r="K72" s="24"/>
      <c r="L72" s="24"/>
      <c r="M72" s="24"/>
      <c r="N72" s="24"/>
      <c r="O72" s="24"/>
    </row>
    <row r="73" spans="1:15" ht="14.25">
      <c r="A73" s="7"/>
      <c r="B73" s="24"/>
      <c r="C73" s="24"/>
      <c r="D73" s="24"/>
      <c r="E73" s="24"/>
      <c r="F73" s="24"/>
      <c r="G73" s="24"/>
      <c r="H73" s="24"/>
      <c r="I73" s="24"/>
      <c r="J73" s="24"/>
      <c r="K73" s="24"/>
      <c r="L73" s="24"/>
      <c r="M73" s="24"/>
      <c r="N73" s="24"/>
      <c r="O73" s="24"/>
    </row>
    <row r="74" spans="1:15" ht="14.25">
      <c r="A74" s="7"/>
      <c r="B74" s="24"/>
      <c r="C74" s="24"/>
      <c r="D74" s="24"/>
      <c r="E74" s="24"/>
      <c r="F74" s="24"/>
      <c r="G74" s="24"/>
      <c r="H74" s="24"/>
      <c r="I74" s="24"/>
      <c r="J74" s="24"/>
      <c r="K74" s="24"/>
      <c r="L74" s="24"/>
      <c r="M74" s="24"/>
      <c r="N74" s="24"/>
      <c r="O74" s="24"/>
    </row>
    <row r="75" spans="1:15" ht="14.25">
      <c r="A75" s="7"/>
      <c r="B75" s="24"/>
      <c r="C75" s="24"/>
      <c r="D75" s="24"/>
      <c r="E75" s="24"/>
      <c r="F75" s="24"/>
      <c r="G75" s="24"/>
      <c r="H75" s="24"/>
      <c r="I75" s="24"/>
      <c r="J75" s="24"/>
      <c r="K75" s="24"/>
      <c r="L75" s="24"/>
      <c r="M75" s="24"/>
      <c r="N75" s="24"/>
      <c r="O75" s="24"/>
    </row>
    <row r="76" spans="1:15" ht="14.25">
      <c r="A76" s="7"/>
      <c r="B76" s="24"/>
      <c r="C76" s="24"/>
      <c r="D76" s="24"/>
      <c r="E76" s="24"/>
      <c r="F76" s="24"/>
      <c r="G76" s="24"/>
      <c r="H76" s="24"/>
      <c r="I76" s="24"/>
      <c r="J76" s="24"/>
      <c r="K76" s="24"/>
      <c r="L76" s="24"/>
      <c r="M76" s="24"/>
      <c r="N76" s="24"/>
      <c r="O76" s="24"/>
    </row>
    <row r="77" spans="1:15" ht="14.25">
      <c r="A77" s="7"/>
      <c r="B77" s="24"/>
      <c r="C77" s="24"/>
      <c r="D77" s="24"/>
      <c r="E77" s="24"/>
      <c r="F77" s="24"/>
      <c r="G77" s="24"/>
      <c r="H77" s="24"/>
      <c r="I77" s="24"/>
      <c r="J77" s="24"/>
      <c r="K77" s="24"/>
      <c r="L77" s="24"/>
      <c r="M77" s="24"/>
      <c r="N77" s="24"/>
      <c r="O77" s="24"/>
    </row>
    <row r="78" spans="1:15" ht="14.25">
      <c r="A78" s="7"/>
      <c r="B78" s="24"/>
      <c r="C78" s="24"/>
      <c r="D78" s="24"/>
      <c r="E78" s="24"/>
      <c r="F78" s="24"/>
      <c r="G78" s="24"/>
      <c r="H78" s="24"/>
      <c r="I78" s="24"/>
      <c r="J78" s="24"/>
      <c r="K78" s="24"/>
      <c r="L78" s="24"/>
      <c r="M78" s="24"/>
      <c r="N78" s="24"/>
      <c r="O78" s="24"/>
    </row>
    <row r="79" spans="1:15" ht="14.25">
      <c r="A79" s="7"/>
      <c r="B79" s="24"/>
      <c r="C79" s="24"/>
      <c r="D79" s="24"/>
      <c r="E79" s="24"/>
      <c r="F79" s="24"/>
      <c r="G79" s="24"/>
      <c r="H79" s="24"/>
      <c r="I79" s="24"/>
      <c r="J79" s="24"/>
      <c r="K79" s="24"/>
      <c r="L79" s="24"/>
      <c r="M79" s="24"/>
      <c r="N79" s="24"/>
      <c r="O79" s="24"/>
    </row>
    <row r="80" spans="1:15" ht="14.25">
      <c r="A80" s="7"/>
      <c r="B80" s="24"/>
      <c r="C80" s="24"/>
      <c r="D80" s="24"/>
      <c r="E80" s="24"/>
      <c r="F80" s="24"/>
      <c r="G80" s="24"/>
      <c r="H80" s="24"/>
      <c r="I80" s="24"/>
      <c r="J80" s="24"/>
      <c r="K80" s="24"/>
      <c r="L80" s="24"/>
      <c r="M80" s="24"/>
      <c r="N80" s="24"/>
      <c r="O80" s="24"/>
    </row>
    <row r="81" spans="1:15" ht="14.25">
      <c r="A81" s="7"/>
      <c r="B81" s="24"/>
      <c r="C81" s="24"/>
      <c r="D81" s="24"/>
      <c r="E81" s="24"/>
      <c r="F81" s="24"/>
      <c r="G81" s="24"/>
      <c r="H81" s="24"/>
      <c r="I81" s="24"/>
      <c r="J81" s="24"/>
      <c r="K81" s="24"/>
      <c r="L81" s="24"/>
      <c r="M81" s="24"/>
      <c r="N81" s="24"/>
      <c r="O81" s="24"/>
    </row>
    <row r="82" spans="1:15" ht="14.25">
      <c r="A82" s="7"/>
      <c r="B82" s="24"/>
      <c r="C82" s="24"/>
      <c r="D82" s="24"/>
      <c r="E82" s="24"/>
      <c r="F82" s="24"/>
      <c r="G82" s="24"/>
      <c r="H82" s="24"/>
      <c r="I82" s="24"/>
      <c r="J82" s="24"/>
      <c r="K82" s="24"/>
      <c r="L82" s="24"/>
      <c r="M82" s="24"/>
      <c r="N82" s="24"/>
      <c r="O82" s="24"/>
    </row>
    <row r="83" spans="1:15" ht="14.25">
      <c r="A83" s="7"/>
      <c r="B83" s="24"/>
      <c r="C83" s="24"/>
      <c r="D83" s="24"/>
      <c r="E83" s="24"/>
      <c r="F83" s="24"/>
      <c r="G83" s="24"/>
      <c r="H83" s="24"/>
      <c r="I83" s="24"/>
      <c r="J83" s="24"/>
      <c r="K83" s="24"/>
      <c r="L83" s="24"/>
      <c r="M83" s="24"/>
      <c r="N83" s="24"/>
      <c r="O83" s="24"/>
    </row>
    <row r="84" spans="1:15" ht="14.25">
      <c r="A84" s="7"/>
      <c r="B84" s="24"/>
      <c r="C84" s="24"/>
      <c r="D84" s="24"/>
      <c r="E84" s="24"/>
      <c r="F84" s="24"/>
      <c r="G84" s="24"/>
      <c r="H84" s="24"/>
      <c r="I84" s="24"/>
      <c r="J84" s="24"/>
      <c r="K84" s="24"/>
      <c r="L84" s="24"/>
      <c r="M84" s="24"/>
      <c r="N84" s="24"/>
      <c r="O84" s="24"/>
    </row>
    <row r="85" spans="1:15" ht="14.25">
      <c r="A85" s="7"/>
      <c r="B85" s="24"/>
      <c r="C85" s="24"/>
      <c r="D85" s="24"/>
      <c r="E85" s="24"/>
      <c r="F85" s="24"/>
      <c r="G85" s="24"/>
      <c r="H85" s="24"/>
      <c r="I85" s="24"/>
      <c r="J85" s="24"/>
      <c r="K85" s="24"/>
      <c r="L85" s="24"/>
      <c r="M85" s="24"/>
      <c r="N85" s="24"/>
      <c r="O85" s="24"/>
    </row>
    <row r="86" spans="1:15" ht="14.25">
      <c r="A86" s="7"/>
      <c r="B86" s="24"/>
      <c r="C86" s="24"/>
      <c r="D86" s="24"/>
      <c r="E86" s="24"/>
      <c r="F86" s="24"/>
      <c r="G86" s="24"/>
      <c r="H86" s="24"/>
      <c r="I86" s="24"/>
      <c r="J86" s="24"/>
      <c r="K86" s="24"/>
      <c r="L86" s="24"/>
      <c r="M86" s="24"/>
      <c r="N86" s="24"/>
      <c r="O86" s="24"/>
    </row>
    <row r="87" spans="1:15" ht="14.25">
      <c r="A87" s="7"/>
      <c r="B87" s="24"/>
      <c r="C87" s="24"/>
      <c r="D87" s="24"/>
      <c r="E87" s="24"/>
      <c r="F87" s="24"/>
      <c r="G87" s="24"/>
      <c r="H87" s="24"/>
      <c r="I87" s="24"/>
      <c r="J87" s="24"/>
      <c r="K87" s="24"/>
      <c r="L87" s="24"/>
      <c r="M87" s="24"/>
      <c r="N87" s="24"/>
      <c r="O87" s="24"/>
    </row>
  </sheetData>
  <mergeCells count="8">
    <mergeCell ref="A39:O39"/>
    <mergeCell ref="A1:O1"/>
    <mergeCell ref="B4:L4"/>
    <mergeCell ref="B5:C5"/>
    <mergeCell ref="E5:F5"/>
    <mergeCell ref="H5:I5"/>
    <mergeCell ref="K5:L5"/>
    <mergeCell ref="N5:O5"/>
  </mergeCells>
  <pageMargins left="0.7" right="0.7" top="0.75" bottom="0.75" header="0.3" footer="0.3"/>
  <pageSetup scale="72" fitToHeight="2"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5"/>
  <sheetViews>
    <sheetView workbookViewId="0">
      <selection sqref="A1:O1"/>
    </sheetView>
  </sheetViews>
  <sheetFormatPr defaultRowHeight="12.75"/>
  <cols>
    <col min="1" max="1" width="45.7109375" customWidth="1"/>
    <col min="2" max="3" width="11.7109375" customWidth="1"/>
    <col min="4" max="4" width="1.7109375" customWidth="1"/>
    <col min="5" max="6" width="11.7109375" customWidth="1"/>
    <col min="7" max="7" width="1.7109375" customWidth="1"/>
    <col min="8" max="9" width="11.7109375" customWidth="1"/>
    <col min="10" max="10" width="1.7109375" customWidth="1"/>
    <col min="11" max="12" width="11.7109375" customWidth="1"/>
    <col min="13" max="13" width="1.7109375" customWidth="1"/>
    <col min="14" max="256" width="11.7109375" customWidth="1"/>
  </cols>
  <sheetData>
    <row r="1" spans="1:15" ht="42.75" customHeight="1">
      <c r="A1" s="45" t="s">
        <v>34</v>
      </c>
      <c r="B1" s="45"/>
      <c r="C1" s="45"/>
      <c r="D1" s="45"/>
      <c r="E1" s="45"/>
      <c r="F1" s="45"/>
      <c r="G1" s="45"/>
      <c r="H1" s="45"/>
      <c r="I1" s="45"/>
      <c r="J1" s="45"/>
      <c r="K1" s="45"/>
      <c r="L1" s="45"/>
      <c r="M1" s="45"/>
      <c r="N1" s="45"/>
      <c r="O1" s="45"/>
    </row>
    <row r="2" spans="1:15" ht="20.25">
      <c r="A2" s="39" t="s">
        <v>104</v>
      </c>
      <c r="B2" s="7"/>
      <c r="C2" s="7"/>
      <c r="D2" s="7"/>
      <c r="E2" s="7"/>
      <c r="F2" s="10"/>
      <c r="G2" s="9"/>
      <c r="H2" s="10"/>
      <c r="I2" s="10"/>
      <c r="J2" s="9"/>
      <c r="K2" s="10"/>
      <c r="L2" s="10"/>
      <c r="M2" s="9"/>
      <c r="N2" s="9"/>
      <c r="O2" s="9"/>
    </row>
    <row r="3" spans="1:15" ht="14.25">
      <c r="A3" s="7"/>
      <c r="B3" s="7"/>
      <c r="C3" s="7"/>
      <c r="D3" s="7"/>
      <c r="E3" s="7"/>
      <c r="F3" s="9"/>
      <c r="G3" s="9"/>
      <c r="H3" s="9"/>
      <c r="I3" s="9"/>
      <c r="J3" s="9"/>
      <c r="K3" s="9"/>
      <c r="L3" s="9"/>
      <c r="M3" s="9"/>
      <c r="N3" s="9"/>
      <c r="O3" s="9"/>
    </row>
    <row r="4" spans="1:15" ht="14.25">
      <c r="A4" s="12"/>
      <c r="B4" s="41" t="s">
        <v>0</v>
      </c>
      <c r="C4" s="41"/>
      <c r="D4" s="41"/>
      <c r="E4" s="41"/>
      <c r="F4" s="41"/>
      <c r="G4" s="41"/>
      <c r="H4" s="41"/>
      <c r="I4" s="41"/>
      <c r="J4" s="41"/>
      <c r="K4" s="41"/>
      <c r="L4" s="41"/>
      <c r="M4" s="47"/>
      <c r="N4" s="47"/>
      <c r="O4" s="47"/>
    </row>
    <row r="5" spans="1:15" ht="14.25">
      <c r="A5" s="15"/>
      <c r="B5" s="42" t="s">
        <v>31</v>
      </c>
      <c r="C5" s="42"/>
      <c r="D5" s="14"/>
      <c r="E5" s="43" t="s">
        <v>1</v>
      </c>
      <c r="F5" s="43"/>
      <c r="G5" s="16"/>
      <c r="H5" s="44" t="s">
        <v>32</v>
      </c>
      <c r="I5" s="44"/>
      <c r="J5" s="16"/>
      <c r="K5" s="44" t="s">
        <v>2</v>
      </c>
      <c r="L5" s="44"/>
      <c r="M5" s="16"/>
      <c r="N5" s="44" t="s">
        <v>33</v>
      </c>
      <c r="O5" s="44"/>
    </row>
    <row r="6" spans="1:15" ht="14.25">
      <c r="A6" s="17" t="s">
        <v>30</v>
      </c>
      <c r="B6" s="18" t="s">
        <v>36</v>
      </c>
      <c r="C6" s="18" t="s">
        <v>37</v>
      </c>
      <c r="D6" s="19"/>
      <c r="E6" s="18" t="s">
        <v>36</v>
      </c>
      <c r="F6" s="18" t="s">
        <v>37</v>
      </c>
      <c r="G6" s="20"/>
      <c r="H6" s="18" t="s">
        <v>36</v>
      </c>
      <c r="I6" s="18" t="s">
        <v>37</v>
      </c>
      <c r="J6" s="20"/>
      <c r="K6" s="18" t="s">
        <v>36</v>
      </c>
      <c r="L6" s="18" t="s">
        <v>37</v>
      </c>
      <c r="M6" s="20"/>
      <c r="N6" s="18" t="s">
        <v>36</v>
      </c>
      <c r="O6" s="18" t="s">
        <v>37</v>
      </c>
    </row>
    <row r="7" spans="1:15" ht="14.25">
      <c r="A7" s="15"/>
      <c r="B7" s="21"/>
      <c r="C7" s="21"/>
      <c r="D7" s="22"/>
      <c r="E7" s="21"/>
      <c r="F7" s="21"/>
      <c r="G7" s="21"/>
      <c r="H7" s="21"/>
      <c r="I7" s="21"/>
      <c r="J7" s="21"/>
      <c r="K7" s="21"/>
      <c r="L7" s="21"/>
      <c r="M7" s="21"/>
      <c r="N7" s="21"/>
      <c r="O7" s="21"/>
    </row>
    <row r="8" spans="1:15" ht="14.25">
      <c r="A8" s="24" t="s">
        <v>21</v>
      </c>
      <c r="B8" s="40">
        <f>+B10+B25+B37</f>
        <v>753314</v>
      </c>
      <c r="C8" s="40">
        <f>+C10+C25+C37</f>
        <v>343701</v>
      </c>
      <c r="D8" s="24"/>
      <c r="E8" s="40">
        <f>+E10+E25+E37</f>
        <v>646744</v>
      </c>
      <c r="F8" s="40">
        <f>+F10+F25+F37</f>
        <v>229637</v>
      </c>
      <c r="G8" s="40"/>
      <c r="H8" s="40">
        <f>+H10+H25</f>
        <v>26809</v>
      </c>
      <c r="I8" s="40">
        <f>+I10+I25</f>
        <v>2952</v>
      </c>
      <c r="J8" s="40"/>
      <c r="K8" s="40">
        <f>+K10+K25+K37</f>
        <v>79761</v>
      </c>
      <c r="L8" s="40">
        <f>+L10+L25+L37</f>
        <v>111112</v>
      </c>
      <c r="M8" s="40"/>
      <c r="N8" s="40">
        <f>+N10+N25+N37</f>
        <v>158203</v>
      </c>
      <c r="O8" s="40">
        <f>+O10+O25+O37</f>
        <v>33601</v>
      </c>
    </row>
    <row r="9" spans="1:15" ht="14.25">
      <c r="A9" s="24"/>
      <c r="B9" s="40" t="s">
        <v>42</v>
      </c>
      <c r="C9" s="40"/>
      <c r="D9" s="24"/>
      <c r="E9" s="40"/>
      <c r="F9" s="40"/>
      <c r="G9" s="40"/>
      <c r="H9" s="40"/>
      <c r="I9" s="40"/>
      <c r="J9" s="40"/>
      <c r="K9" s="40"/>
      <c r="L9" s="40"/>
      <c r="M9" s="40"/>
      <c r="N9" s="40"/>
      <c r="O9" s="40"/>
    </row>
    <row r="10" spans="1:15" ht="14.25">
      <c r="A10" s="24" t="s">
        <v>22</v>
      </c>
      <c r="B10" s="40">
        <f>+B11+B20</f>
        <v>388149</v>
      </c>
      <c r="C10" s="40">
        <f>+C11+C20</f>
        <v>223658</v>
      </c>
      <c r="D10" s="24"/>
      <c r="E10" s="40">
        <f>+E11+E20</f>
        <v>359563</v>
      </c>
      <c r="F10" s="40">
        <f>+F11+F20</f>
        <v>179203</v>
      </c>
      <c r="G10" s="40"/>
      <c r="H10" s="40">
        <f>+H11+H20</f>
        <v>4998</v>
      </c>
      <c r="I10" s="40">
        <f>+I11+I20</f>
        <v>12</v>
      </c>
      <c r="J10" s="40"/>
      <c r="K10" s="40">
        <f>+K11+K20</f>
        <v>23588</v>
      </c>
      <c r="L10" s="40">
        <f>+L11+L20</f>
        <v>44443</v>
      </c>
      <c r="M10" s="40"/>
      <c r="N10" s="40">
        <f>+N11+N20</f>
        <v>88143</v>
      </c>
      <c r="O10" s="40">
        <f>+O11+O20</f>
        <v>23420</v>
      </c>
    </row>
    <row r="11" spans="1:15" ht="14.25">
      <c r="A11" s="24" t="s">
        <v>72</v>
      </c>
      <c r="B11" s="40">
        <f>SUM(B12:B18)</f>
        <v>269828</v>
      </c>
      <c r="C11" s="40">
        <f>SUM(C12:C18)</f>
        <v>133117</v>
      </c>
      <c r="D11" s="24"/>
      <c r="E11" s="40">
        <f>E12 + E13 + E14 + E15+ E16 + E17 + E18</f>
        <v>248497</v>
      </c>
      <c r="F11" s="40">
        <f>F12 + F13 + F14 + F15+ F16 + F17 + F18</f>
        <v>111385</v>
      </c>
      <c r="G11" s="40"/>
      <c r="H11" s="40">
        <f>SUM(H12:H18)</f>
        <v>4537</v>
      </c>
      <c r="I11" s="40">
        <f>SUM(I12:I18)</f>
        <v>11</v>
      </c>
      <c r="J11" s="40"/>
      <c r="K11" s="40">
        <f>SUM(K12:K18)</f>
        <v>16794</v>
      </c>
      <c r="L11" s="40">
        <f>SUM(L12:L18)</f>
        <v>21721</v>
      </c>
      <c r="M11" s="40"/>
      <c r="N11" s="40">
        <f>SUM(N12:N18)</f>
        <v>64007</v>
      </c>
      <c r="O11" s="40">
        <f>SUM(O12:O18)</f>
        <v>20832</v>
      </c>
    </row>
    <row r="12" spans="1:15" ht="14.25">
      <c r="A12" s="24" t="s">
        <v>73</v>
      </c>
      <c r="B12" s="40">
        <f>E12 + H12 +K12</f>
        <v>62731</v>
      </c>
      <c r="C12" s="40">
        <f>F12 + I12 +L12</f>
        <v>15951</v>
      </c>
      <c r="D12" s="24"/>
      <c r="E12" s="40">
        <v>49013</v>
      </c>
      <c r="F12" s="40">
        <v>4546</v>
      </c>
      <c r="G12" s="40"/>
      <c r="H12" s="40">
        <v>2510</v>
      </c>
      <c r="I12" s="40">
        <v>11</v>
      </c>
      <c r="J12" s="40"/>
      <c r="K12" s="40">
        <v>11208</v>
      </c>
      <c r="L12" s="40">
        <v>11394</v>
      </c>
      <c r="M12" s="40"/>
      <c r="N12" s="40">
        <v>9857</v>
      </c>
      <c r="O12" s="40">
        <v>132</v>
      </c>
    </row>
    <row r="13" spans="1:15" ht="14.25">
      <c r="A13" s="24" t="s">
        <v>74</v>
      </c>
      <c r="B13" s="40">
        <f>E13+K13</f>
        <v>66297</v>
      </c>
      <c r="C13" s="40">
        <f>F13+L13</f>
        <v>22605</v>
      </c>
      <c r="D13" s="24"/>
      <c r="E13" s="40">
        <v>63131</v>
      </c>
      <c r="F13" s="40">
        <v>13555</v>
      </c>
      <c r="G13" s="40"/>
      <c r="H13" s="40" t="s">
        <v>52</v>
      </c>
      <c r="I13" s="40" t="s">
        <v>52</v>
      </c>
      <c r="J13" s="40"/>
      <c r="K13" s="40">
        <v>3166</v>
      </c>
      <c r="L13" s="40">
        <v>9050</v>
      </c>
      <c r="M13" s="40"/>
      <c r="N13" s="40">
        <v>11872</v>
      </c>
      <c r="O13" s="40">
        <v>1284</v>
      </c>
    </row>
    <row r="14" spans="1:15" ht="14.25">
      <c r="A14" s="24" t="s">
        <v>75</v>
      </c>
      <c r="B14" s="40">
        <f>E14 + H14 +K14</f>
        <v>2008</v>
      </c>
      <c r="C14" s="40">
        <f>F14 +L14</f>
        <v>558</v>
      </c>
      <c r="D14" s="24"/>
      <c r="E14" s="40">
        <v>304</v>
      </c>
      <c r="F14" s="40">
        <v>220</v>
      </c>
      <c r="G14" s="40"/>
      <c r="H14" s="40">
        <v>1419</v>
      </c>
      <c r="I14" s="40">
        <v>0</v>
      </c>
      <c r="J14" s="40"/>
      <c r="K14" s="40">
        <v>285</v>
      </c>
      <c r="L14" s="40">
        <v>338</v>
      </c>
      <c r="M14" s="40"/>
      <c r="N14" s="40">
        <v>0</v>
      </c>
      <c r="O14" s="40">
        <v>0</v>
      </c>
    </row>
    <row r="15" spans="1:15" ht="14.25">
      <c r="A15" s="24" t="s">
        <v>76</v>
      </c>
      <c r="B15" s="40">
        <f>E15 + H15 +K15</f>
        <v>3933</v>
      </c>
      <c r="C15" s="40">
        <f>F15 +L15</f>
        <v>1805</v>
      </c>
      <c r="D15" s="24"/>
      <c r="E15" s="40">
        <v>3103</v>
      </c>
      <c r="F15" s="40">
        <v>930</v>
      </c>
      <c r="G15" s="40"/>
      <c r="H15" s="40">
        <v>278</v>
      </c>
      <c r="I15" s="40">
        <v>0</v>
      </c>
      <c r="J15" s="40"/>
      <c r="K15" s="40">
        <v>552</v>
      </c>
      <c r="L15" s="40">
        <v>875</v>
      </c>
      <c r="M15" s="40"/>
      <c r="N15" s="40">
        <v>441</v>
      </c>
      <c r="O15" s="40">
        <v>1</v>
      </c>
    </row>
    <row r="16" spans="1:15" ht="14.25">
      <c r="A16" s="24" t="s">
        <v>77</v>
      </c>
      <c r="B16" s="40">
        <f>E16 + H16 +K16</f>
        <v>7757</v>
      </c>
      <c r="C16" s="40">
        <f>F16 +L16</f>
        <v>1091</v>
      </c>
      <c r="D16" s="24"/>
      <c r="E16" s="40">
        <v>5886</v>
      </c>
      <c r="F16" s="40">
        <v>1082</v>
      </c>
      <c r="G16" s="40"/>
      <c r="H16" s="40">
        <v>330</v>
      </c>
      <c r="I16" s="40">
        <v>0</v>
      </c>
      <c r="J16" s="40"/>
      <c r="K16" s="40">
        <v>1541</v>
      </c>
      <c r="L16" s="40">
        <v>9</v>
      </c>
      <c r="M16" s="40"/>
      <c r="N16" s="40">
        <v>1164</v>
      </c>
      <c r="O16" s="40">
        <v>1</v>
      </c>
    </row>
    <row r="17" spans="1:15" ht="14.25">
      <c r="A17" s="24" t="s">
        <v>78</v>
      </c>
      <c r="B17" s="40">
        <f>E17</f>
        <v>15550</v>
      </c>
      <c r="C17" s="40">
        <f>F17</f>
        <v>4134</v>
      </c>
      <c r="D17" s="24"/>
      <c r="E17" s="40">
        <v>15550</v>
      </c>
      <c r="F17" s="40">
        <v>4134</v>
      </c>
      <c r="G17" s="40"/>
      <c r="H17" s="40" t="s">
        <v>53</v>
      </c>
      <c r="I17" s="40" t="s">
        <v>53</v>
      </c>
      <c r="J17" s="40"/>
      <c r="K17" s="40" t="s">
        <v>52</v>
      </c>
      <c r="L17" s="40" t="s">
        <v>54</v>
      </c>
      <c r="M17" s="40"/>
      <c r="N17" s="40">
        <v>5975</v>
      </c>
      <c r="O17" s="40">
        <v>1189</v>
      </c>
    </row>
    <row r="18" spans="1:15" ht="14.25">
      <c r="A18" s="24" t="s">
        <v>79</v>
      </c>
      <c r="B18" s="40">
        <f>E18+K18</f>
        <v>111552</v>
      </c>
      <c r="C18" s="40">
        <f>F18+L18</f>
        <v>86973</v>
      </c>
      <c r="D18" s="24"/>
      <c r="E18" s="40">
        <v>111510</v>
      </c>
      <c r="F18" s="40">
        <v>86918</v>
      </c>
      <c r="G18" s="40"/>
      <c r="H18" s="40" t="s">
        <v>53</v>
      </c>
      <c r="I18" s="40" t="s">
        <v>53</v>
      </c>
      <c r="J18" s="40"/>
      <c r="K18" s="40">
        <v>42</v>
      </c>
      <c r="L18" s="40">
        <v>55</v>
      </c>
      <c r="M18" s="40"/>
      <c r="N18" s="40">
        <v>34698</v>
      </c>
      <c r="O18" s="40">
        <v>18225</v>
      </c>
    </row>
    <row r="19" spans="1:15" ht="14.25">
      <c r="A19" s="24"/>
      <c r="B19" s="40"/>
      <c r="C19" s="40" t="s">
        <v>43</v>
      </c>
      <c r="D19" s="24"/>
      <c r="E19" s="40"/>
      <c r="F19" s="40"/>
      <c r="G19" s="40"/>
      <c r="H19" s="40"/>
      <c r="I19" s="40"/>
      <c r="J19" s="40"/>
      <c r="K19" s="40"/>
      <c r="L19" s="40"/>
      <c r="M19" s="40"/>
      <c r="N19" s="40"/>
      <c r="O19" s="40"/>
    </row>
    <row r="20" spans="1:15" ht="14.25">
      <c r="A20" s="24" t="s">
        <v>80</v>
      </c>
      <c r="B20" s="40">
        <f>SUM(B21:B23)</f>
        <v>118321</v>
      </c>
      <c r="C20" s="40">
        <f>SUM(C21:C23)</f>
        <v>90541</v>
      </c>
      <c r="D20" s="24"/>
      <c r="E20" s="40">
        <f>SUM(E21:E23)</f>
        <v>111066</v>
      </c>
      <c r="F20" s="40">
        <f>SUM(F21:F23)</f>
        <v>67818</v>
      </c>
      <c r="G20" s="40"/>
      <c r="H20" s="40">
        <v>461</v>
      </c>
      <c r="I20" s="40">
        <f>SUM(I21:I23)</f>
        <v>1</v>
      </c>
      <c r="J20" s="40"/>
      <c r="K20" s="40">
        <f>SUM(K21:K23)</f>
        <v>6794</v>
      </c>
      <c r="L20" s="40">
        <f>SUM(L21:L23)</f>
        <v>22722</v>
      </c>
      <c r="M20" s="40"/>
      <c r="N20" s="40">
        <f>SUM(N21:N23)</f>
        <v>24136</v>
      </c>
      <c r="O20" s="40">
        <f>SUM(O21:O23)</f>
        <v>2588</v>
      </c>
    </row>
    <row r="21" spans="1:15" ht="14.25">
      <c r="A21" s="24" t="s">
        <v>81</v>
      </c>
      <c r="B21" s="40">
        <f>H21+K21</f>
        <v>3834</v>
      </c>
      <c r="C21" s="40">
        <f>I21+L21</f>
        <v>502</v>
      </c>
      <c r="D21" s="24"/>
      <c r="E21" s="40" t="s">
        <v>54</v>
      </c>
      <c r="F21" s="40" t="s">
        <v>54</v>
      </c>
      <c r="G21" s="40"/>
      <c r="H21" s="40">
        <v>461</v>
      </c>
      <c r="I21" s="40">
        <v>1</v>
      </c>
      <c r="J21" s="40"/>
      <c r="K21" s="40">
        <v>3373</v>
      </c>
      <c r="L21" s="40">
        <v>501</v>
      </c>
      <c r="M21" s="40"/>
      <c r="N21" s="40" t="s">
        <v>54</v>
      </c>
      <c r="O21" s="40" t="s">
        <v>54</v>
      </c>
    </row>
    <row r="22" spans="1:15" ht="14.25">
      <c r="A22" s="24" t="s">
        <v>82</v>
      </c>
      <c r="B22" s="40">
        <f>E22 +K22</f>
        <v>75208</v>
      </c>
      <c r="C22" s="40">
        <f>F22 +L22</f>
        <v>61274</v>
      </c>
      <c r="D22" s="24"/>
      <c r="E22" s="40">
        <v>71787</v>
      </c>
      <c r="F22" s="40">
        <v>39053</v>
      </c>
      <c r="G22" s="40"/>
      <c r="H22" s="40" t="s">
        <v>54</v>
      </c>
      <c r="I22" s="40" t="s">
        <v>54</v>
      </c>
      <c r="J22" s="40"/>
      <c r="K22" s="40">
        <v>3421</v>
      </c>
      <c r="L22" s="40">
        <v>22221</v>
      </c>
      <c r="M22" s="40"/>
      <c r="N22" s="40">
        <v>14205</v>
      </c>
      <c r="O22" s="40">
        <v>1005</v>
      </c>
    </row>
    <row r="23" spans="1:15" ht="14.25">
      <c r="A23" s="24" t="s">
        <v>79</v>
      </c>
      <c r="B23" s="40">
        <f>E23</f>
        <v>39279</v>
      </c>
      <c r="C23" s="40">
        <f>F23</f>
        <v>28765</v>
      </c>
      <c r="D23" s="24"/>
      <c r="E23" s="40">
        <v>39279</v>
      </c>
      <c r="F23" s="40">
        <v>28765</v>
      </c>
      <c r="G23" s="40"/>
      <c r="H23" s="40" t="s">
        <v>54</v>
      </c>
      <c r="I23" s="40" t="s">
        <v>54</v>
      </c>
      <c r="J23" s="40"/>
      <c r="K23" s="40" t="s">
        <v>54</v>
      </c>
      <c r="L23" s="40" t="s">
        <v>54</v>
      </c>
      <c r="M23" s="40"/>
      <c r="N23" s="40">
        <v>9931</v>
      </c>
      <c r="O23" s="40">
        <v>1583</v>
      </c>
    </row>
    <row r="24" spans="1:15" ht="14.25">
      <c r="A24" s="24"/>
      <c r="B24" s="40"/>
      <c r="C24" s="40"/>
      <c r="D24" s="24"/>
      <c r="E24" s="40"/>
      <c r="F24" s="40"/>
      <c r="G24" s="40"/>
      <c r="H24" s="40"/>
      <c r="I24" s="40"/>
      <c r="J24" s="40"/>
      <c r="K24" s="40"/>
      <c r="L24" s="40"/>
      <c r="M24" s="40"/>
      <c r="N24" s="40"/>
      <c r="O24" s="40"/>
    </row>
    <row r="25" spans="1:15" ht="16.5">
      <c r="A25" s="57" t="s">
        <v>40</v>
      </c>
      <c r="B25" s="40">
        <f>SUM(B26:B35)</f>
        <v>326301</v>
      </c>
      <c r="C25" s="40">
        <f>SUM(C26:C35)</f>
        <v>113260</v>
      </c>
      <c r="D25" s="24"/>
      <c r="E25" s="40">
        <f>SUM(E26:E35)</f>
        <v>249031</v>
      </c>
      <c r="F25" s="40">
        <f>SUM(F26:F35)</f>
        <v>43937</v>
      </c>
      <c r="G25" s="40"/>
      <c r="H25" s="40">
        <f t="shared" ref="H25:O25" si="0">SUM(H26:H35)</f>
        <v>21811</v>
      </c>
      <c r="I25" s="40">
        <f t="shared" si="0"/>
        <v>2940</v>
      </c>
      <c r="J25" s="40"/>
      <c r="K25" s="40">
        <f t="shared" si="0"/>
        <v>55459</v>
      </c>
      <c r="L25" s="40">
        <f t="shared" si="0"/>
        <v>66383</v>
      </c>
      <c r="M25" s="40"/>
      <c r="N25" s="40">
        <f t="shared" si="0"/>
        <v>59128</v>
      </c>
      <c r="O25" s="40">
        <f t="shared" si="0"/>
        <v>8539</v>
      </c>
    </row>
    <row r="26" spans="1:15" ht="14.25">
      <c r="A26" s="24" t="s">
        <v>64</v>
      </c>
      <c r="B26" s="40">
        <f>E26 + H26 +K26</f>
        <v>81982</v>
      </c>
      <c r="C26" s="40">
        <f>F26 + I26 +L26</f>
        <v>19643</v>
      </c>
      <c r="D26" s="24"/>
      <c r="E26" s="40">
        <v>48914</v>
      </c>
      <c r="F26" s="40">
        <v>5419</v>
      </c>
      <c r="G26" s="40"/>
      <c r="H26" s="40">
        <v>7506</v>
      </c>
      <c r="I26" s="40">
        <v>114</v>
      </c>
      <c r="J26" s="40"/>
      <c r="K26" s="40">
        <v>25562</v>
      </c>
      <c r="L26" s="40">
        <v>14110</v>
      </c>
      <c r="M26" s="40"/>
      <c r="N26" s="40">
        <v>11355</v>
      </c>
      <c r="O26" s="40">
        <v>936</v>
      </c>
    </row>
    <row r="27" spans="1:15" ht="14.25">
      <c r="A27" s="24" t="s">
        <v>65</v>
      </c>
      <c r="B27" s="40">
        <f t="shared" ref="B27:C33" si="1">E27 + H27 +K27</f>
        <v>54589</v>
      </c>
      <c r="C27" s="40">
        <f t="shared" si="1"/>
        <v>26879</v>
      </c>
      <c r="D27" s="24"/>
      <c r="E27" s="40">
        <v>42011</v>
      </c>
      <c r="F27" s="40">
        <v>9146</v>
      </c>
      <c r="G27" s="40"/>
      <c r="H27" s="40">
        <v>4908</v>
      </c>
      <c r="I27" s="40">
        <v>807</v>
      </c>
      <c r="J27" s="40"/>
      <c r="K27" s="40">
        <v>7670</v>
      </c>
      <c r="L27" s="40">
        <v>16926</v>
      </c>
      <c r="M27" s="40"/>
      <c r="N27" s="40">
        <v>9836</v>
      </c>
      <c r="O27" s="40">
        <v>4007</v>
      </c>
    </row>
    <row r="28" spans="1:15" ht="14.25">
      <c r="A28" s="24" t="s">
        <v>83</v>
      </c>
      <c r="B28" s="40">
        <f t="shared" si="1"/>
        <v>68150</v>
      </c>
      <c r="C28" s="40">
        <f t="shared" si="1"/>
        <v>18064</v>
      </c>
      <c r="D28" s="24"/>
      <c r="E28" s="40">
        <v>60210</v>
      </c>
      <c r="F28" s="40">
        <v>7241</v>
      </c>
      <c r="G28" s="40"/>
      <c r="H28" s="40">
        <v>451</v>
      </c>
      <c r="I28" s="40">
        <v>290</v>
      </c>
      <c r="J28" s="40"/>
      <c r="K28" s="40">
        <v>7489</v>
      </c>
      <c r="L28" s="40">
        <v>10533</v>
      </c>
      <c r="M28" s="40"/>
      <c r="N28" s="40">
        <v>15406</v>
      </c>
      <c r="O28" s="40">
        <v>893</v>
      </c>
    </row>
    <row r="29" spans="1:15" ht="14.25">
      <c r="A29" s="24" t="s">
        <v>15</v>
      </c>
      <c r="B29" s="40">
        <f t="shared" si="1"/>
        <v>65775</v>
      </c>
      <c r="C29" s="40">
        <f t="shared" si="1"/>
        <v>31155</v>
      </c>
      <c r="D29" s="24"/>
      <c r="E29" s="40">
        <v>60588</v>
      </c>
      <c r="F29" s="40">
        <v>15221</v>
      </c>
      <c r="G29" s="40"/>
      <c r="H29" s="40">
        <v>789</v>
      </c>
      <c r="I29" s="40">
        <v>538</v>
      </c>
      <c r="J29" s="40"/>
      <c r="K29" s="40">
        <v>4398</v>
      </c>
      <c r="L29" s="40">
        <v>15396</v>
      </c>
      <c r="M29" s="40"/>
      <c r="N29" s="40">
        <v>13746</v>
      </c>
      <c r="O29" s="40">
        <v>1821</v>
      </c>
    </row>
    <row r="30" spans="1:15" ht="14.25">
      <c r="A30" s="24" t="s">
        <v>84</v>
      </c>
      <c r="B30" s="40">
        <f t="shared" si="1"/>
        <v>12430</v>
      </c>
      <c r="C30" s="40">
        <f t="shared" si="1"/>
        <v>5284</v>
      </c>
      <c r="D30" s="24"/>
      <c r="E30" s="40">
        <v>5237</v>
      </c>
      <c r="F30" s="40">
        <v>1155</v>
      </c>
      <c r="G30" s="40"/>
      <c r="H30" s="40">
        <v>3024</v>
      </c>
      <c r="I30" s="40">
        <v>830</v>
      </c>
      <c r="J30" s="40"/>
      <c r="K30" s="40">
        <v>4169</v>
      </c>
      <c r="L30" s="40">
        <v>3299</v>
      </c>
      <c r="M30" s="40"/>
      <c r="N30" s="40">
        <v>1341</v>
      </c>
      <c r="O30" s="40">
        <v>419</v>
      </c>
    </row>
    <row r="31" spans="1:15" ht="14.25">
      <c r="A31" s="24" t="s">
        <v>85</v>
      </c>
      <c r="B31" s="40">
        <f t="shared" si="1"/>
        <v>4152</v>
      </c>
      <c r="C31" s="40">
        <f t="shared" si="1"/>
        <v>513</v>
      </c>
      <c r="D31" s="24"/>
      <c r="E31" s="40">
        <v>628</v>
      </c>
      <c r="F31" s="40">
        <v>4</v>
      </c>
      <c r="G31" s="40"/>
      <c r="H31" s="40">
        <v>2861</v>
      </c>
      <c r="I31" s="40">
        <v>7</v>
      </c>
      <c r="J31" s="40"/>
      <c r="K31" s="40">
        <v>663</v>
      </c>
      <c r="L31" s="40">
        <v>502</v>
      </c>
      <c r="M31" s="40"/>
      <c r="N31" s="40">
        <v>160</v>
      </c>
      <c r="O31" s="40">
        <v>0</v>
      </c>
    </row>
    <row r="32" spans="1:15" ht="14.25">
      <c r="A32" s="24" t="s">
        <v>86</v>
      </c>
      <c r="B32" s="40">
        <f t="shared" si="1"/>
        <v>34329</v>
      </c>
      <c r="C32" s="40">
        <f>F32 +L32</f>
        <v>8468</v>
      </c>
      <c r="D32" s="24"/>
      <c r="E32" s="40">
        <v>28105</v>
      </c>
      <c r="F32" s="40">
        <v>3787</v>
      </c>
      <c r="G32" s="40"/>
      <c r="H32" s="40">
        <v>1147</v>
      </c>
      <c r="I32" s="40">
        <v>0</v>
      </c>
      <c r="J32" s="40"/>
      <c r="K32" s="40">
        <v>5077</v>
      </c>
      <c r="L32" s="40">
        <v>4681</v>
      </c>
      <c r="M32" s="40"/>
      <c r="N32" s="40">
        <v>6536</v>
      </c>
      <c r="O32" s="40">
        <v>287</v>
      </c>
    </row>
    <row r="33" spans="1:15" ht="14.25">
      <c r="A33" s="24" t="s">
        <v>17</v>
      </c>
      <c r="B33" s="40">
        <f t="shared" si="1"/>
        <v>1762</v>
      </c>
      <c r="C33" s="40">
        <f t="shared" si="1"/>
        <v>1320</v>
      </c>
      <c r="D33" s="24"/>
      <c r="E33" s="40">
        <v>206</v>
      </c>
      <c r="F33" s="40">
        <v>30</v>
      </c>
      <c r="G33" s="40"/>
      <c r="H33" s="40">
        <v>1125</v>
      </c>
      <c r="I33" s="40">
        <v>354</v>
      </c>
      <c r="J33" s="40"/>
      <c r="K33" s="40">
        <v>431</v>
      </c>
      <c r="L33" s="40">
        <v>936</v>
      </c>
      <c r="M33" s="40"/>
      <c r="N33" s="40">
        <v>57</v>
      </c>
      <c r="O33" s="40">
        <v>5</v>
      </c>
    </row>
    <row r="34" spans="1:15" ht="14.25">
      <c r="A34" s="24" t="s">
        <v>87</v>
      </c>
      <c r="B34" s="40">
        <f>E34</f>
        <v>998</v>
      </c>
      <c r="C34" s="40">
        <f>F34</f>
        <v>935</v>
      </c>
      <c r="D34" s="24"/>
      <c r="E34" s="40">
        <v>998</v>
      </c>
      <c r="F34" s="40">
        <v>935</v>
      </c>
      <c r="G34" s="40"/>
      <c r="H34" s="40" t="s">
        <v>54</v>
      </c>
      <c r="I34" s="40" t="s">
        <v>54</v>
      </c>
      <c r="J34" s="40"/>
      <c r="K34" s="40" t="s">
        <v>54</v>
      </c>
      <c r="L34" s="40" t="s">
        <v>54</v>
      </c>
      <c r="M34" s="40"/>
      <c r="N34" s="40">
        <v>112</v>
      </c>
      <c r="O34" s="40">
        <v>52</v>
      </c>
    </row>
    <row r="35" spans="1:15" ht="14.25">
      <c r="A35" s="24" t="s">
        <v>88</v>
      </c>
      <c r="B35" s="40">
        <f>E35</f>
        <v>2134</v>
      </c>
      <c r="C35" s="40">
        <f>F35</f>
        <v>999</v>
      </c>
      <c r="D35" s="24"/>
      <c r="E35" s="40">
        <v>2134</v>
      </c>
      <c r="F35" s="40">
        <v>999</v>
      </c>
      <c r="G35" s="40"/>
      <c r="H35" s="40" t="s">
        <v>54</v>
      </c>
      <c r="I35" s="40" t="s">
        <v>54</v>
      </c>
      <c r="J35" s="40"/>
      <c r="K35" s="40" t="s">
        <v>54</v>
      </c>
      <c r="L35" s="40" t="s">
        <v>54</v>
      </c>
      <c r="M35" s="40"/>
      <c r="N35" s="40">
        <v>579</v>
      </c>
      <c r="O35" s="40">
        <v>119</v>
      </c>
    </row>
    <row r="36" spans="1:15" ht="14.25">
      <c r="A36" s="24"/>
      <c r="B36" s="40"/>
      <c r="C36" s="40"/>
      <c r="D36" s="24"/>
      <c r="E36" s="40"/>
      <c r="F36" s="40"/>
      <c r="G36" s="40"/>
      <c r="H36" s="40"/>
      <c r="I36" s="40"/>
      <c r="J36" s="40"/>
      <c r="K36" s="40"/>
      <c r="L36" s="40"/>
      <c r="M36" s="40"/>
      <c r="N36" s="40"/>
      <c r="O36" s="40"/>
    </row>
    <row r="37" spans="1:15" ht="14.25">
      <c r="A37" s="24" t="s">
        <v>20</v>
      </c>
      <c r="B37" s="40">
        <f>E37 + K37</f>
        <v>38864</v>
      </c>
      <c r="C37" s="40">
        <f>F37 + L37</f>
        <v>6783</v>
      </c>
      <c r="D37" s="24"/>
      <c r="E37" s="40">
        <v>38150</v>
      </c>
      <c r="F37" s="40">
        <v>6497</v>
      </c>
      <c r="G37" s="40"/>
      <c r="H37" s="40" t="s">
        <v>54</v>
      </c>
      <c r="I37" s="40" t="s">
        <v>54</v>
      </c>
      <c r="J37" s="40"/>
      <c r="K37" s="40">
        <v>714</v>
      </c>
      <c r="L37" s="40">
        <v>286</v>
      </c>
      <c r="M37" s="40"/>
      <c r="N37" s="40">
        <v>10932</v>
      </c>
      <c r="O37" s="40">
        <v>1642</v>
      </c>
    </row>
    <row r="38" spans="1:15" ht="14.25">
      <c r="A38" s="24"/>
      <c r="B38" s="40"/>
      <c r="C38" s="40"/>
      <c r="D38" s="24"/>
      <c r="E38" s="40"/>
      <c r="F38" s="40"/>
      <c r="G38" s="40"/>
      <c r="H38" s="40"/>
      <c r="I38" s="40"/>
      <c r="J38" s="40"/>
      <c r="K38" s="40"/>
      <c r="L38" s="40"/>
      <c r="M38" s="40"/>
      <c r="N38" s="40"/>
      <c r="O38" s="40"/>
    </row>
    <row r="39" spans="1:15" ht="14.25">
      <c r="A39" s="60" t="s">
        <v>29</v>
      </c>
      <c r="B39" s="60"/>
      <c r="C39" s="60"/>
      <c r="D39" s="60"/>
      <c r="E39" s="60"/>
      <c r="F39" s="60"/>
      <c r="G39" s="60"/>
      <c r="H39" s="60"/>
      <c r="I39" s="60"/>
      <c r="J39" s="60"/>
      <c r="K39" s="60"/>
      <c r="L39" s="60"/>
      <c r="M39" s="60"/>
      <c r="N39" s="60"/>
      <c r="O39" s="60"/>
    </row>
    <row r="40" spans="1:15" ht="14.25">
      <c r="A40" s="24"/>
      <c r="B40" s="40"/>
      <c r="C40" s="40"/>
      <c r="D40" s="24"/>
      <c r="E40" s="40"/>
      <c r="F40" s="40"/>
      <c r="G40" s="40"/>
      <c r="H40" s="40"/>
      <c r="I40" s="40"/>
      <c r="J40" s="40"/>
      <c r="K40" s="40"/>
      <c r="L40" s="40"/>
      <c r="M40" s="40"/>
      <c r="N40" s="40"/>
      <c r="O40" s="40"/>
    </row>
    <row r="41" spans="1:15" ht="14.25">
      <c r="A41" s="24" t="s">
        <v>21</v>
      </c>
      <c r="B41" s="40">
        <f>SUM(B42:B43)</f>
        <v>753314</v>
      </c>
      <c r="C41" s="40">
        <f>SUM(C42:C43)</f>
        <v>343701</v>
      </c>
      <c r="D41" s="24"/>
      <c r="E41" s="40">
        <f>SUM(E42:E43)</f>
        <v>646744</v>
      </c>
      <c r="F41" s="40">
        <f>SUM(F42:F43)</f>
        <v>229637</v>
      </c>
      <c r="G41" s="40"/>
      <c r="H41" s="40">
        <f>SUM(H42:H43)</f>
        <v>26809</v>
      </c>
      <c r="I41" s="40">
        <f>SUM(I42:I43)</f>
        <v>2952</v>
      </c>
      <c r="J41" s="40"/>
      <c r="K41" s="40">
        <f>SUM(K42:K43)</f>
        <v>79761</v>
      </c>
      <c r="L41" s="40">
        <f>SUM(L42:L43)</f>
        <v>111112</v>
      </c>
      <c r="M41" s="40"/>
      <c r="N41" s="40">
        <f>SUM(N42:N43)</f>
        <v>158203</v>
      </c>
      <c r="O41" s="40">
        <f>SUM(O42:O43)</f>
        <v>33601</v>
      </c>
    </row>
    <row r="42" spans="1:15" ht="14.25">
      <c r="A42" s="24" t="s">
        <v>89</v>
      </c>
      <c r="B42" s="40">
        <f>B47+B51+B55+B59</f>
        <v>170307</v>
      </c>
      <c r="C42" s="40">
        <f>C47+C51+C55+C59</f>
        <v>115646</v>
      </c>
      <c r="D42" s="24"/>
      <c r="E42" s="40">
        <f>E47+E51+E55+E59</f>
        <v>170307</v>
      </c>
      <c r="F42" s="40">
        <f>F47+F51+F55+F59</f>
        <v>115646</v>
      </c>
      <c r="G42" s="40"/>
      <c r="H42" s="40" t="s">
        <v>54</v>
      </c>
      <c r="I42" s="40" t="s">
        <v>54</v>
      </c>
      <c r="J42" s="40"/>
      <c r="K42" s="40" t="s">
        <v>54</v>
      </c>
      <c r="L42" s="40" t="s">
        <v>54</v>
      </c>
      <c r="M42" s="40"/>
      <c r="N42" s="40">
        <f>N47+N51+N55+N59</f>
        <v>51627</v>
      </c>
      <c r="O42" s="40">
        <f>O47+O51+O55+O59</f>
        <v>19233</v>
      </c>
    </row>
    <row r="43" spans="1:15" ht="14.25">
      <c r="A43" s="24" t="s">
        <v>90</v>
      </c>
      <c r="B43" s="40">
        <f>B48+B52+B56+B60</f>
        <v>583007</v>
      </c>
      <c r="C43" s="40">
        <f>C48+C52+C56+C60</f>
        <v>228055</v>
      </c>
      <c r="D43" s="24"/>
      <c r="E43" s="40">
        <f>E48+E52+E56+E60</f>
        <v>476437</v>
      </c>
      <c r="F43" s="40">
        <f>F48+F52+F56+F60</f>
        <v>113991</v>
      </c>
      <c r="G43" s="40"/>
      <c r="H43" s="40">
        <f>H48+H52+H56</f>
        <v>26809</v>
      </c>
      <c r="I43" s="40">
        <f>I48+I52+I56</f>
        <v>2952</v>
      </c>
      <c r="J43" s="40"/>
      <c r="K43" s="40">
        <f>K48+K52+K56+K60</f>
        <v>79761</v>
      </c>
      <c r="L43" s="40">
        <f>L48+L52+L56+L60</f>
        <v>111112</v>
      </c>
      <c r="M43" s="40"/>
      <c r="N43" s="40">
        <f>N48+N52+N56+N60</f>
        <v>106576</v>
      </c>
      <c r="O43" s="40">
        <f>O48+O52+O56+O60</f>
        <v>14368</v>
      </c>
    </row>
    <row r="44" spans="1:15" ht="14.25">
      <c r="A44" s="24"/>
      <c r="B44" s="40"/>
      <c r="C44" s="40"/>
      <c r="D44" s="24"/>
      <c r="E44" s="40"/>
      <c r="F44" s="40"/>
      <c r="G44" s="40"/>
      <c r="H44" s="40"/>
      <c r="I44" s="40"/>
      <c r="J44" s="40"/>
      <c r="K44" s="40"/>
      <c r="L44" s="40"/>
      <c r="M44" s="40"/>
      <c r="N44" s="40"/>
      <c r="O44" s="40"/>
    </row>
    <row r="45" spans="1:15" ht="14.25">
      <c r="A45" s="24" t="s">
        <v>22</v>
      </c>
      <c r="B45" s="40">
        <f>+B46+B50</f>
        <v>388149</v>
      </c>
      <c r="C45" s="40">
        <f>+C46+C50</f>
        <v>223658</v>
      </c>
      <c r="D45" s="24"/>
      <c r="E45" s="40">
        <f>+E46+E50</f>
        <v>359563</v>
      </c>
      <c r="F45" s="40">
        <f>+F46+F50</f>
        <v>179203</v>
      </c>
      <c r="G45" s="40"/>
      <c r="H45" s="40">
        <f>+H46+H50</f>
        <v>4998</v>
      </c>
      <c r="I45" s="40">
        <f>+I46+I50</f>
        <v>12</v>
      </c>
      <c r="J45" s="40"/>
      <c r="K45" s="40">
        <f>+K46+K50</f>
        <v>23588</v>
      </c>
      <c r="L45" s="40">
        <f>+L46+L50</f>
        <v>44443</v>
      </c>
      <c r="M45" s="40"/>
      <c r="N45" s="40">
        <f>+N46+N50</f>
        <v>88143</v>
      </c>
      <c r="O45" s="40">
        <f>+O46+O50</f>
        <v>23420</v>
      </c>
    </row>
    <row r="46" spans="1:15" ht="14.25">
      <c r="A46" s="24" t="s">
        <v>72</v>
      </c>
      <c r="B46" s="40">
        <f>SUM(B47:B48)</f>
        <v>269828</v>
      </c>
      <c r="C46" s="40">
        <f>SUM(C47:C48)</f>
        <v>133117</v>
      </c>
      <c r="D46" s="24"/>
      <c r="E46" s="40">
        <f>SUM(E47:E48)</f>
        <v>248497</v>
      </c>
      <c r="F46" s="40">
        <f>SUM(F47:F48)</f>
        <v>111385</v>
      </c>
      <c r="G46" s="40"/>
      <c r="H46" s="40">
        <f>SUM(H47:H48)</f>
        <v>4537</v>
      </c>
      <c r="I46" s="40">
        <f>SUM(I47:I48)</f>
        <v>11</v>
      </c>
      <c r="J46" s="40"/>
      <c r="K46" s="40">
        <f>SUM(K47:K48)</f>
        <v>16794</v>
      </c>
      <c r="L46" s="40">
        <f>SUM(L47:L48)</f>
        <v>21721</v>
      </c>
      <c r="M46" s="40"/>
      <c r="N46" s="40">
        <f>SUM(N47:N48)</f>
        <v>64007</v>
      </c>
      <c r="O46" s="40">
        <f>SUM(O47:O48)</f>
        <v>20832</v>
      </c>
    </row>
    <row r="47" spans="1:15" ht="14.25">
      <c r="A47" s="24" t="s">
        <v>91</v>
      </c>
      <c r="B47" s="40">
        <f>E47</f>
        <v>105008</v>
      </c>
      <c r="C47" s="40">
        <f>F47</f>
        <v>82662</v>
      </c>
      <c r="D47" s="24"/>
      <c r="E47" s="40">
        <v>105008</v>
      </c>
      <c r="F47" s="40">
        <v>82662</v>
      </c>
      <c r="G47" s="40"/>
      <c r="H47" s="40" t="s">
        <v>54</v>
      </c>
      <c r="I47" s="40" t="s">
        <v>54</v>
      </c>
      <c r="J47" s="40"/>
      <c r="K47" s="40" t="s">
        <v>54</v>
      </c>
      <c r="L47" s="40" t="s">
        <v>54</v>
      </c>
      <c r="M47" s="40"/>
      <c r="N47" s="40">
        <v>33679</v>
      </c>
      <c r="O47" s="40">
        <v>17036</v>
      </c>
    </row>
    <row r="48" spans="1:15" ht="14.25">
      <c r="A48" s="24" t="s">
        <v>92</v>
      </c>
      <c r="B48" s="40">
        <f>E48 + H48 +K48</f>
        <v>164820</v>
      </c>
      <c r="C48" s="40">
        <f>F48 + I48 +L48</f>
        <v>50455</v>
      </c>
      <c r="D48" s="24"/>
      <c r="E48" s="40">
        <v>143489</v>
      </c>
      <c r="F48" s="40">
        <v>28723</v>
      </c>
      <c r="G48" s="40"/>
      <c r="H48" s="40">
        <v>4537</v>
      </c>
      <c r="I48" s="40">
        <v>11</v>
      </c>
      <c r="J48" s="40"/>
      <c r="K48" s="40">
        <v>16794</v>
      </c>
      <c r="L48" s="40">
        <v>21721</v>
      </c>
      <c r="M48" s="40"/>
      <c r="N48" s="40">
        <v>30328</v>
      </c>
      <c r="O48" s="40">
        <v>3796</v>
      </c>
    </row>
    <row r="49" spans="1:15" ht="14.25">
      <c r="A49" s="24"/>
      <c r="B49" s="40"/>
      <c r="C49" s="40"/>
      <c r="D49" s="24"/>
      <c r="E49" s="40"/>
      <c r="F49" s="40"/>
      <c r="G49" s="40"/>
      <c r="H49" s="40"/>
      <c r="I49" s="40"/>
      <c r="J49" s="40"/>
      <c r="K49" s="40"/>
      <c r="L49" s="40"/>
      <c r="M49" s="40"/>
      <c r="N49" s="40"/>
      <c r="O49" s="40"/>
    </row>
    <row r="50" spans="1:15" ht="14.25">
      <c r="A50" s="24" t="s">
        <v>80</v>
      </c>
      <c r="B50" s="40">
        <f>SUM(B51:B52)</f>
        <v>118321</v>
      </c>
      <c r="C50" s="40">
        <f>SUM(C51:C52)</f>
        <v>90541</v>
      </c>
      <c r="D50" s="24"/>
      <c r="E50" s="40">
        <f>SUM(E51:E52)</f>
        <v>111066</v>
      </c>
      <c r="F50" s="40">
        <f>SUM(F51:F52)</f>
        <v>67818</v>
      </c>
      <c r="G50" s="40"/>
      <c r="H50" s="40">
        <f>SUM(H51:H52)</f>
        <v>461</v>
      </c>
      <c r="I50" s="40">
        <f>SUM(I51:I52)</f>
        <v>1</v>
      </c>
      <c r="J50" s="40"/>
      <c r="K50" s="40">
        <f>SUM(K51:K52)</f>
        <v>6794</v>
      </c>
      <c r="L50" s="40">
        <f>SUM(L51:L52)</f>
        <v>22722</v>
      </c>
      <c r="M50" s="40"/>
      <c r="N50" s="40">
        <f>SUM(N51:N52)</f>
        <v>24136</v>
      </c>
      <c r="O50" s="40">
        <f>SUM(O51:O52)</f>
        <v>2588</v>
      </c>
    </row>
    <row r="51" spans="1:15" ht="14.25">
      <c r="A51" s="24" t="s">
        <v>91</v>
      </c>
      <c r="B51" s="40">
        <f>E51</f>
        <v>39279</v>
      </c>
      <c r="C51" s="40">
        <f>F51</f>
        <v>28765</v>
      </c>
      <c r="D51" s="24"/>
      <c r="E51" s="40">
        <v>39279</v>
      </c>
      <c r="F51" s="40">
        <v>28765</v>
      </c>
      <c r="G51" s="40"/>
      <c r="H51" s="40" t="s">
        <v>54</v>
      </c>
      <c r="I51" s="40" t="s">
        <v>54</v>
      </c>
      <c r="J51" s="40"/>
      <c r="K51" s="40" t="s">
        <v>54</v>
      </c>
      <c r="L51" s="40" t="s">
        <v>54</v>
      </c>
      <c r="M51" s="40"/>
      <c r="N51" s="40">
        <v>9931</v>
      </c>
      <c r="O51" s="40">
        <v>1583</v>
      </c>
    </row>
    <row r="52" spans="1:15" ht="14.25">
      <c r="A52" s="24" t="s">
        <v>92</v>
      </c>
      <c r="B52" s="40">
        <f>E52 + H52 +K52</f>
        <v>79042</v>
      </c>
      <c r="C52" s="40">
        <f>F52 + I52 +L52</f>
        <v>61776</v>
      </c>
      <c r="D52" s="24"/>
      <c r="E52" s="40">
        <v>71787</v>
      </c>
      <c r="F52" s="40">
        <v>39053</v>
      </c>
      <c r="G52" s="40"/>
      <c r="H52" s="40">
        <v>461</v>
      </c>
      <c r="I52" s="40">
        <v>1</v>
      </c>
      <c r="J52" s="40"/>
      <c r="K52" s="40">
        <v>6794</v>
      </c>
      <c r="L52" s="40">
        <v>22722</v>
      </c>
      <c r="M52" s="40"/>
      <c r="N52" s="40">
        <v>14205</v>
      </c>
      <c r="O52" s="40">
        <v>1005</v>
      </c>
    </row>
    <row r="53" spans="1:15" ht="14.25">
      <c r="A53" s="24"/>
      <c r="B53" s="40"/>
      <c r="C53" s="40"/>
      <c r="D53" s="24"/>
      <c r="E53" s="40"/>
      <c r="F53" s="40"/>
      <c r="G53" s="40"/>
      <c r="H53" s="40"/>
      <c r="I53" s="40"/>
      <c r="J53" s="40"/>
      <c r="K53" s="40"/>
      <c r="L53" s="40"/>
      <c r="M53" s="40"/>
      <c r="N53" s="40"/>
      <c r="O53" s="40"/>
    </row>
    <row r="54" spans="1:15" ht="14.25">
      <c r="A54" s="24" t="s">
        <v>25</v>
      </c>
      <c r="B54" s="40">
        <f>SUM(B55:B56)</f>
        <v>326301</v>
      </c>
      <c r="C54" s="40">
        <f>SUM(C55:C56)</f>
        <v>113260</v>
      </c>
      <c r="D54" s="24"/>
      <c r="E54" s="40">
        <f>SUM(E55:E56)</f>
        <v>249031</v>
      </c>
      <c r="F54" s="40">
        <f>SUM(F55:F56)</f>
        <v>43937</v>
      </c>
      <c r="G54" s="40"/>
      <c r="H54" s="40">
        <f>SUM(H55:H56)</f>
        <v>21811</v>
      </c>
      <c r="I54" s="40">
        <f>SUM(I55:I56)</f>
        <v>2940</v>
      </c>
      <c r="J54" s="40"/>
      <c r="K54" s="40">
        <f>SUM(K55:K56)</f>
        <v>55459</v>
      </c>
      <c r="L54" s="40">
        <f>SUM(L55:L56)</f>
        <v>66383</v>
      </c>
      <c r="M54" s="40"/>
      <c r="N54" s="40">
        <f>SUM(N55:N56)</f>
        <v>59128</v>
      </c>
      <c r="O54" s="40">
        <f>SUM(O55:O56)</f>
        <v>8539</v>
      </c>
    </row>
    <row r="55" spans="1:15" ht="14.25">
      <c r="A55" s="24" t="s">
        <v>93</v>
      </c>
      <c r="B55" s="40">
        <f>E55</f>
        <v>3132</v>
      </c>
      <c r="C55" s="40">
        <f>F55</f>
        <v>1934</v>
      </c>
      <c r="D55" s="24"/>
      <c r="E55" s="40">
        <v>3132</v>
      </c>
      <c r="F55" s="40">
        <v>1934</v>
      </c>
      <c r="G55" s="40"/>
      <c r="H55" s="40" t="s">
        <v>54</v>
      </c>
      <c r="I55" s="40" t="s">
        <v>54</v>
      </c>
      <c r="J55" s="40"/>
      <c r="K55" s="40" t="s">
        <v>54</v>
      </c>
      <c r="L55" s="40" t="s">
        <v>54</v>
      </c>
      <c r="M55" s="40"/>
      <c r="N55" s="40">
        <v>691</v>
      </c>
      <c r="O55" s="40">
        <v>171</v>
      </c>
    </row>
    <row r="56" spans="1:15" ht="14.25">
      <c r="A56" s="24" t="s">
        <v>94</v>
      </c>
      <c r="B56" s="40">
        <f>E56 + H56 +K56</f>
        <v>323169</v>
      </c>
      <c r="C56" s="40">
        <f>F56 + I56 +L56</f>
        <v>111326</v>
      </c>
      <c r="D56" s="24"/>
      <c r="E56" s="40">
        <v>245899</v>
      </c>
      <c r="F56" s="40">
        <v>42003</v>
      </c>
      <c r="G56" s="40"/>
      <c r="H56" s="40">
        <v>21811</v>
      </c>
      <c r="I56" s="40">
        <v>2940</v>
      </c>
      <c r="J56" s="40"/>
      <c r="K56" s="40">
        <v>55459</v>
      </c>
      <c r="L56" s="40">
        <v>66383</v>
      </c>
      <c r="M56" s="40"/>
      <c r="N56" s="40">
        <v>58437</v>
      </c>
      <c r="O56" s="40">
        <v>8368</v>
      </c>
    </row>
    <row r="57" spans="1:15" ht="14.25">
      <c r="A57" s="24"/>
      <c r="B57" s="40"/>
      <c r="C57" s="40"/>
      <c r="D57" s="24"/>
      <c r="E57" s="40"/>
      <c r="F57" s="40"/>
      <c r="G57" s="40"/>
      <c r="H57" s="40"/>
      <c r="I57" s="40"/>
      <c r="J57" s="40"/>
      <c r="K57" s="40"/>
      <c r="L57" s="40"/>
      <c r="M57" s="40"/>
      <c r="N57" s="40"/>
      <c r="O57" s="40"/>
    </row>
    <row r="58" spans="1:15" ht="14.25">
      <c r="A58" s="24" t="s">
        <v>20</v>
      </c>
      <c r="B58" s="40">
        <f>SUM(B59:B60)</f>
        <v>38864</v>
      </c>
      <c r="C58" s="40">
        <f>SUM(C59:C60)</f>
        <v>6783</v>
      </c>
      <c r="D58" s="24"/>
      <c r="E58" s="40">
        <f>SUM(E59:E60)</f>
        <v>38150</v>
      </c>
      <c r="F58" s="40">
        <f>SUM(F59:F60)</f>
        <v>6497</v>
      </c>
      <c r="G58" s="40"/>
      <c r="H58" s="40" t="s">
        <v>54</v>
      </c>
      <c r="I58" s="40" t="s">
        <v>54</v>
      </c>
      <c r="J58" s="40"/>
      <c r="K58" s="40">
        <f>SUM(K59:K60)</f>
        <v>714</v>
      </c>
      <c r="L58" s="40">
        <f>SUM(L59:L60)</f>
        <v>286</v>
      </c>
      <c r="M58" s="40"/>
      <c r="N58" s="40">
        <f>SUM(N59:N60)</f>
        <v>10932</v>
      </c>
      <c r="O58" s="40">
        <f>SUM(O59:O60)</f>
        <v>1642</v>
      </c>
    </row>
    <row r="59" spans="1:15" ht="14.25">
      <c r="A59" s="24" t="s">
        <v>93</v>
      </c>
      <c r="B59" s="40">
        <f>E59</f>
        <v>22888</v>
      </c>
      <c r="C59" s="40">
        <f>F59</f>
        <v>2285</v>
      </c>
      <c r="D59" s="24"/>
      <c r="E59" s="40">
        <v>22888</v>
      </c>
      <c r="F59" s="40">
        <v>2285</v>
      </c>
      <c r="G59" s="40"/>
      <c r="H59" s="40" t="s">
        <v>54</v>
      </c>
      <c r="I59" s="40" t="s">
        <v>54</v>
      </c>
      <c r="J59" s="40"/>
      <c r="K59" s="40" t="s">
        <v>54</v>
      </c>
      <c r="L59" s="40" t="s">
        <v>54</v>
      </c>
      <c r="M59" s="40"/>
      <c r="N59" s="40">
        <v>7326</v>
      </c>
      <c r="O59" s="40">
        <v>443</v>
      </c>
    </row>
    <row r="60" spans="1:15" ht="14.25">
      <c r="A60" s="24" t="s">
        <v>94</v>
      </c>
      <c r="B60" s="40">
        <f>E60 + K60</f>
        <v>15976</v>
      </c>
      <c r="C60" s="40">
        <f>F60 + L60</f>
        <v>4498</v>
      </c>
      <c r="D60" s="24"/>
      <c r="E60" s="40">
        <v>15262</v>
      </c>
      <c r="F60" s="40">
        <v>4212</v>
      </c>
      <c r="G60" s="40"/>
      <c r="H60" s="40" t="s">
        <v>54</v>
      </c>
      <c r="I60" s="40" t="s">
        <v>54</v>
      </c>
      <c r="J60" s="40"/>
      <c r="K60" s="40">
        <v>714</v>
      </c>
      <c r="L60" s="40">
        <v>286</v>
      </c>
      <c r="M60" s="40"/>
      <c r="N60" s="40">
        <v>3606</v>
      </c>
      <c r="O60" s="40">
        <v>1199</v>
      </c>
    </row>
    <row r="61" spans="1:15" ht="14.25">
      <c r="A61" s="58"/>
      <c r="B61" s="59"/>
      <c r="C61" s="59"/>
      <c r="D61" s="59"/>
      <c r="E61" s="59"/>
      <c r="F61" s="59"/>
      <c r="G61" s="59"/>
      <c r="H61" s="59"/>
      <c r="I61" s="59"/>
      <c r="J61" s="59"/>
      <c r="K61" s="59"/>
      <c r="L61" s="59"/>
      <c r="M61" s="59"/>
      <c r="N61" s="59"/>
      <c r="O61" s="59"/>
    </row>
    <row r="62" spans="1:15" ht="14.25">
      <c r="A62" s="8" t="s">
        <v>59</v>
      </c>
      <c r="B62" s="23"/>
      <c r="C62" s="23"/>
      <c r="D62" s="23"/>
      <c r="E62" s="23"/>
      <c r="F62" s="23"/>
      <c r="G62" s="23"/>
      <c r="H62" s="23"/>
      <c r="I62" s="23"/>
      <c r="J62" s="23"/>
      <c r="K62" s="23"/>
      <c r="L62" s="23"/>
      <c r="M62" s="23"/>
      <c r="N62" s="23"/>
      <c r="O62" s="23"/>
    </row>
    <row r="63" spans="1:15" ht="14.25">
      <c r="A63" s="14"/>
      <c r="B63" s="23"/>
      <c r="C63" s="23"/>
      <c r="D63" s="23"/>
      <c r="E63" s="23"/>
      <c r="F63" s="23"/>
      <c r="G63" s="23"/>
      <c r="H63" s="23"/>
      <c r="I63" s="23"/>
      <c r="J63" s="23"/>
      <c r="K63" s="23"/>
      <c r="L63" s="23"/>
      <c r="M63" s="23"/>
      <c r="N63" s="23"/>
      <c r="O63" s="23"/>
    </row>
    <row r="64" spans="1:15" ht="14.25">
      <c r="A64" s="8" t="s">
        <v>105</v>
      </c>
      <c r="B64" s="23"/>
      <c r="C64" s="23"/>
      <c r="D64" s="23"/>
      <c r="E64" s="23"/>
      <c r="F64" s="23"/>
      <c r="G64" s="23"/>
      <c r="H64" s="23"/>
      <c r="I64" s="23"/>
      <c r="J64" s="23"/>
      <c r="K64" s="23"/>
      <c r="L64" s="23"/>
      <c r="M64" s="23"/>
      <c r="N64" s="23"/>
      <c r="O64" s="23"/>
    </row>
    <row r="65" spans="1:15" ht="14.25">
      <c r="A65" s="14"/>
      <c r="B65" s="23"/>
      <c r="C65" s="23"/>
      <c r="D65" s="23"/>
      <c r="E65" s="23"/>
      <c r="F65" s="23"/>
      <c r="G65" s="23"/>
      <c r="H65" s="23"/>
      <c r="I65" s="23"/>
      <c r="J65" s="23"/>
      <c r="K65" s="23"/>
      <c r="L65" s="23"/>
      <c r="M65" s="23"/>
      <c r="N65" s="23"/>
      <c r="O65" s="23"/>
    </row>
    <row r="66" spans="1:15" ht="14.25">
      <c r="A66" s="8" t="s">
        <v>106</v>
      </c>
      <c r="B66" s="36"/>
      <c r="C66" s="36"/>
      <c r="D66" s="24"/>
      <c r="E66" s="36"/>
      <c r="F66" s="36"/>
      <c r="G66" s="24"/>
      <c r="H66" s="36"/>
      <c r="I66" s="36"/>
      <c r="J66" s="24"/>
      <c r="K66" s="36"/>
      <c r="L66" s="24"/>
      <c r="M66" s="24"/>
      <c r="N66" s="24"/>
      <c r="O66" s="24"/>
    </row>
    <row r="67" spans="1:15" ht="14.25">
      <c r="A67" s="7"/>
      <c r="B67" s="36"/>
      <c r="C67" s="36"/>
      <c r="D67" s="24"/>
      <c r="E67" s="36"/>
      <c r="F67" s="36"/>
      <c r="G67" s="24"/>
      <c r="H67" s="36"/>
      <c r="I67" s="36"/>
      <c r="J67" s="24"/>
      <c r="K67" s="36"/>
      <c r="L67" s="24"/>
      <c r="M67" s="24"/>
      <c r="N67" s="36"/>
      <c r="O67" s="36"/>
    </row>
    <row r="68" spans="1:15" ht="14.25">
      <c r="A68" s="7"/>
      <c r="B68" s="24"/>
      <c r="C68" s="24"/>
      <c r="D68" s="24"/>
      <c r="E68" s="24"/>
      <c r="F68" s="24"/>
      <c r="G68" s="24"/>
      <c r="H68" s="24"/>
      <c r="I68" s="24"/>
      <c r="J68" s="24"/>
      <c r="K68" s="24"/>
      <c r="L68" s="24"/>
      <c r="M68" s="24"/>
      <c r="N68" s="24"/>
      <c r="O68" s="24"/>
    </row>
    <row r="69" spans="1:15" ht="14.25">
      <c r="A69" s="7"/>
      <c r="B69" s="24"/>
      <c r="C69" s="24"/>
      <c r="D69" s="24"/>
      <c r="E69" s="24"/>
      <c r="F69" s="24"/>
      <c r="G69" s="24"/>
      <c r="H69" s="24"/>
      <c r="I69" s="24"/>
      <c r="J69" s="24"/>
      <c r="K69" s="24"/>
      <c r="L69" s="24"/>
      <c r="M69" s="24"/>
      <c r="N69" s="24"/>
      <c r="O69" s="24"/>
    </row>
    <row r="70" spans="1:15" ht="14.25">
      <c r="A70" s="7"/>
      <c r="B70" s="24"/>
      <c r="C70" s="24"/>
      <c r="D70" s="24"/>
      <c r="E70" s="24"/>
      <c r="F70" s="24"/>
      <c r="G70" s="24"/>
      <c r="H70" s="24"/>
      <c r="I70" s="24"/>
      <c r="J70" s="24"/>
      <c r="K70" s="24"/>
      <c r="L70" s="24"/>
      <c r="M70" s="24"/>
      <c r="N70" s="24"/>
      <c r="O70" s="24"/>
    </row>
    <row r="71" spans="1:15" ht="14.25">
      <c r="A71" s="7"/>
      <c r="B71" s="24"/>
      <c r="C71" s="24"/>
      <c r="D71" s="24"/>
      <c r="E71" s="24"/>
      <c r="F71" s="24"/>
      <c r="G71" s="24"/>
      <c r="H71" s="24"/>
      <c r="I71" s="24"/>
      <c r="J71" s="24"/>
      <c r="K71" s="24"/>
      <c r="L71" s="24"/>
      <c r="M71" s="24"/>
      <c r="N71" s="24"/>
      <c r="O71" s="24"/>
    </row>
    <row r="72" spans="1:15" ht="14.25">
      <c r="A72" s="7"/>
      <c r="B72" s="24"/>
      <c r="C72" s="24"/>
      <c r="D72" s="24"/>
      <c r="E72" s="24"/>
      <c r="F72" s="24"/>
      <c r="G72" s="24"/>
      <c r="H72" s="24"/>
      <c r="I72" s="24"/>
      <c r="J72" s="24"/>
      <c r="K72" s="24"/>
      <c r="L72" s="24"/>
      <c r="M72" s="24"/>
      <c r="N72" s="24"/>
      <c r="O72" s="24"/>
    </row>
    <row r="73" spans="1:15" ht="14.25">
      <c r="A73" s="7"/>
      <c r="B73" s="24"/>
      <c r="C73" s="24"/>
      <c r="D73" s="24"/>
      <c r="E73" s="24"/>
      <c r="F73" s="24"/>
      <c r="G73" s="24"/>
      <c r="H73" s="24"/>
      <c r="I73" s="24"/>
      <c r="J73" s="24"/>
      <c r="K73" s="24"/>
      <c r="L73" s="24"/>
      <c r="M73" s="24"/>
      <c r="N73" s="24"/>
      <c r="O73" s="24"/>
    </row>
    <row r="74" spans="1:15" ht="14.25">
      <c r="A74" s="7"/>
      <c r="B74" s="24"/>
      <c r="C74" s="24"/>
      <c r="D74" s="24"/>
      <c r="E74" s="24"/>
      <c r="F74" s="24"/>
      <c r="G74" s="24"/>
      <c r="H74" s="24"/>
      <c r="I74" s="24"/>
      <c r="J74" s="24"/>
      <c r="K74" s="24"/>
      <c r="L74" s="24"/>
      <c r="M74" s="24"/>
      <c r="N74" s="24"/>
      <c r="O74" s="24"/>
    </row>
    <row r="75" spans="1:15" ht="14.25">
      <c r="A75" s="7"/>
      <c r="B75" s="24"/>
      <c r="C75" s="24"/>
      <c r="D75" s="24"/>
      <c r="E75" s="24"/>
      <c r="F75" s="24"/>
      <c r="G75" s="24"/>
      <c r="H75" s="24"/>
      <c r="I75" s="24"/>
      <c r="J75" s="24"/>
      <c r="K75" s="24"/>
      <c r="L75" s="24"/>
      <c r="M75" s="24"/>
      <c r="N75" s="24"/>
      <c r="O75" s="24"/>
    </row>
  </sheetData>
  <mergeCells count="8">
    <mergeCell ref="A39:O39"/>
    <mergeCell ref="A1:O1"/>
    <mergeCell ref="B4:L4"/>
    <mergeCell ref="B5:C5"/>
    <mergeCell ref="E5:F5"/>
    <mergeCell ref="H5:I5"/>
    <mergeCell ref="K5:L5"/>
    <mergeCell ref="N5:O5"/>
  </mergeCells>
  <pageMargins left="0.7" right="0.7" top="0.75" bottom="0.75" header="0.3" footer="0.3"/>
  <pageSetup scale="72" fitToHeight="2"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6"/>
  <sheetViews>
    <sheetView workbookViewId="0">
      <selection sqref="A1:O1"/>
    </sheetView>
  </sheetViews>
  <sheetFormatPr defaultRowHeight="12.75"/>
  <cols>
    <col min="1" max="1" width="45.7109375" customWidth="1"/>
    <col min="2" max="3" width="11.7109375" customWidth="1"/>
    <col min="4" max="4" width="1.7109375" customWidth="1"/>
    <col min="5" max="6" width="11.7109375" customWidth="1"/>
    <col min="7" max="7" width="1.7109375" customWidth="1"/>
    <col min="8" max="9" width="11.7109375" customWidth="1"/>
    <col min="10" max="10" width="1.7109375" customWidth="1"/>
    <col min="11" max="12" width="11.7109375" customWidth="1"/>
    <col min="13" max="13" width="1.7109375" customWidth="1"/>
    <col min="14" max="256" width="11.7109375" customWidth="1"/>
  </cols>
  <sheetData>
    <row r="1" spans="1:15" ht="42.75" customHeight="1">
      <c r="A1" s="45" t="s">
        <v>34</v>
      </c>
      <c r="B1" s="45"/>
      <c r="C1" s="45"/>
      <c r="D1" s="45"/>
      <c r="E1" s="45"/>
      <c r="F1" s="45"/>
      <c r="G1" s="45"/>
      <c r="H1" s="45"/>
      <c r="I1" s="45"/>
      <c r="J1" s="45"/>
      <c r="K1" s="45"/>
      <c r="L1" s="45"/>
      <c r="M1" s="45"/>
      <c r="N1" s="45"/>
      <c r="O1" s="45"/>
    </row>
    <row r="2" spans="1:15" ht="20.25">
      <c r="A2" s="39" t="s">
        <v>107</v>
      </c>
      <c r="B2" s="7"/>
      <c r="C2" s="7"/>
      <c r="D2" s="7"/>
      <c r="E2" s="7"/>
      <c r="F2" s="10"/>
      <c r="G2" s="9"/>
      <c r="H2" s="10"/>
      <c r="I2" s="10"/>
      <c r="J2" s="9"/>
      <c r="K2" s="10"/>
      <c r="L2" s="10"/>
      <c r="M2" s="9"/>
      <c r="N2" s="9"/>
      <c r="O2" s="9"/>
    </row>
    <row r="3" spans="1:15" ht="14.25">
      <c r="A3" s="7"/>
      <c r="B3" s="7"/>
      <c r="C3" s="7"/>
      <c r="D3" s="7"/>
      <c r="E3" s="7"/>
      <c r="F3" s="9"/>
      <c r="G3" s="9"/>
      <c r="H3" s="9"/>
      <c r="I3" s="9"/>
      <c r="J3" s="9"/>
      <c r="K3" s="9"/>
      <c r="L3" s="9"/>
      <c r="M3" s="9"/>
      <c r="N3" s="9"/>
      <c r="O3" s="9"/>
    </row>
    <row r="4" spans="1:15" ht="14.25">
      <c r="A4" s="12"/>
      <c r="B4" s="41" t="s">
        <v>0</v>
      </c>
      <c r="C4" s="41"/>
      <c r="D4" s="41"/>
      <c r="E4" s="41"/>
      <c r="F4" s="41"/>
      <c r="G4" s="41"/>
      <c r="H4" s="41"/>
      <c r="I4" s="41"/>
      <c r="J4" s="41"/>
      <c r="K4" s="41"/>
      <c r="L4" s="41"/>
      <c r="M4" s="47"/>
      <c r="N4" s="47"/>
      <c r="O4" s="47"/>
    </row>
    <row r="5" spans="1:15" ht="16.5">
      <c r="A5" s="15"/>
      <c r="B5" s="42" t="s">
        <v>120</v>
      </c>
      <c r="C5" s="42"/>
      <c r="D5" s="14"/>
      <c r="E5" s="43" t="s">
        <v>1</v>
      </c>
      <c r="F5" s="43"/>
      <c r="G5" s="16"/>
      <c r="H5" s="44" t="s">
        <v>32</v>
      </c>
      <c r="I5" s="44"/>
      <c r="J5" s="16"/>
      <c r="K5" s="44" t="s">
        <v>2</v>
      </c>
      <c r="L5" s="44"/>
      <c r="M5" s="16"/>
      <c r="N5" s="44" t="s">
        <v>33</v>
      </c>
      <c r="O5" s="44"/>
    </row>
    <row r="6" spans="1:15" ht="14.25">
      <c r="A6" s="17" t="s">
        <v>30</v>
      </c>
      <c r="B6" s="18" t="s">
        <v>36</v>
      </c>
      <c r="C6" s="18" t="s">
        <v>37</v>
      </c>
      <c r="D6" s="19"/>
      <c r="E6" s="18" t="s">
        <v>36</v>
      </c>
      <c r="F6" s="18" t="s">
        <v>37</v>
      </c>
      <c r="G6" s="20"/>
      <c r="H6" s="18" t="s">
        <v>36</v>
      </c>
      <c r="I6" s="18" t="s">
        <v>37</v>
      </c>
      <c r="J6" s="20"/>
      <c r="K6" s="18" t="s">
        <v>36</v>
      </c>
      <c r="L6" s="18" t="s">
        <v>37</v>
      </c>
      <c r="M6" s="20"/>
      <c r="N6" s="18" t="s">
        <v>36</v>
      </c>
      <c r="O6" s="18" t="s">
        <v>37</v>
      </c>
    </row>
    <row r="7" spans="1:15" ht="14.25">
      <c r="A7" s="15"/>
      <c r="B7" s="21"/>
      <c r="C7" s="21"/>
      <c r="D7" s="22"/>
      <c r="E7" s="21"/>
      <c r="F7" s="21"/>
      <c r="G7" s="21"/>
      <c r="H7" s="21"/>
      <c r="I7" s="21"/>
      <c r="J7" s="21"/>
      <c r="K7" s="21"/>
      <c r="L7" s="21"/>
      <c r="M7" s="21"/>
      <c r="N7" s="21"/>
      <c r="O7" s="21"/>
    </row>
    <row r="8" spans="1:15" ht="14.25">
      <c r="A8" s="24" t="s">
        <v>21</v>
      </c>
      <c r="B8" s="40">
        <f>+B10+B25+B37</f>
        <v>714355</v>
      </c>
      <c r="C8" s="40">
        <f>+C10+C25+C37</f>
        <v>326400</v>
      </c>
      <c r="D8" s="24"/>
      <c r="E8" s="40">
        <f>+E10+E25+E37</f>
        <v>616231</v>
      </c>
      <c r="F8" s="40">
        <f>+F10+F25+F37</f>
        <v>220134</v>
      </c>
      <c r="G8" s="40"/>
      <c r="H8" s="40">
        <f>+H10+H25</f>
        <v>25726</v>
      </c>
      <c r="I8" s="40">
        <f>+I10+I25</f>
        <v>3052</v>
      </c>
      <c r="J8" s="40"/>
      <c r="K8" s="40">
        <f>+K10+K25+K37</f>
        <v>72398</v>
      </c>
      <c r="L8" s="40">
        <f>+L10+L25+L37</f>
        <v>103214</v>
      </c>
      <c r="M8" s="40"/>
      <c r="N8" s="40">
        <f>+N10+N25+N37</f>
        <v>152504</v>
      </c>
      <c r="O8" s="40">
        <f>+O10+O25+O37</f>
        <v>33156</v>
      </c>
    </row>
    <row r="9" spans="1:15" ht="14.25">
      <c r="A9" s="24"/>
      <c r="B9" s="40" t="s">
        <v>42</v>
      </c>
      <c r="C9" s="40"/>
      <c r="D9" s="24"/>
      <c r="E9" s="40"/>
      <c r="F9" s="40"/>
      <c r="G9" s="40"/>
      <c r="H9" s="40"/>
      <c r="I9" s="40"/>
      <c r="J9" s="40"/>
      <c r="K9" s="40"/>
      <c r="L9" s="40"/>
      <c r="M9" s="40"/>
      <c r="N9" s="40"/>
      <c r="O9" s="40"/>
    </row>
    <row r="10" spans="1:15" ht="14.25">
      <c r="A10" s="24" t="s">
        <v>22</v>
      </c>
      <c r="B10" s="40">
        <f>+B11+B20</f>
        <v>367235</v>
      </c>
      <c r="C10" s="40">
        <f>+C11+C20</f>
        <v>213760</v>
      </c>
      <c r="D10" s="24"/>
      <c r="E10" s="40">
        <f>+E11+E20</f>
        <v>341304</v>
      </c>
      <c r="F10" s="40">
        <f>+F11+F20</f>
        <v>171695</v>
      </c>
      <c r="G10" s="40"/>
      <c r="H10" s="40">
        <f>+H11+H20</f>
        <v>4941</v>
      </c>
      <c r="I10" s="40">
        <f>+I11+I20</f>
        <v>23</v>
      </c>
      <c r="J10" s="40"/>
      <c r="K10" s="40">
        <f>+K11+K20</f>
        <v>20990</v>
      </c>
      <c r="L10" s="40">
        <f>+L11+L20</f>
        <v>42042</v>
      </c>
      <c r="M10" s="40"/>
      <c r="N10" s="40">
        <f>+N11+N20</f>
        <v>85164</v>
      </c>
      <c r="O10" s="40">
        <f>+O11+O20</f>
        <v>23931</v>
      </c>
    </row>
    <row r="11" spans="1:15" ht="14.25">
      <c r="A11" s="24" t="s">
        <v>72</v>
      </c>
      <c r="B11" s="40">
        <f>SUM(B12:B18)</f>
        <v>254943</v>
      </c>
      <c r="C11" s="40">
        <f>SUM(C12:C18)</f>
        <v>128210</v>
      </c>
      <c r="D11" s="24"/>
      <c r="E11" s="40">
        <f>E12 + E13 + E14 + E15+ E16 + E17 + E18</f>
        <v>235548</v>
      </c>
      <c r="F11" s="40">
        <f>F12 + F13 + F14 + F15+ F16 + F17 + F18</f>
        <v>106445</v>
      </c>
      <c r="G11" s="40"/>
      <c r="H11" s="40">
        <f>SUM(H12:H18)</f>
        <v>4502</v>
      </c>
      <c r="I11" s="40">
        <v>20</v>
      </c>
      <c r="J11" s="40"/>
      <c r="K11" s="40">
        <f>SUM(K12:K18)</f>
        <v>14893</v>
      </c>
      <c r="L11" s="40">
        <f>SUM(L12:L18)</f>
        <v>21745</v>
      </c>
      <c r="M11" s="40"/>
      <c r="N11" s="40">
        <f>SUM(N12:N18)</f>
        <v>62186</v>
      </c>
      <c r="O11" s="40">
        <f>SUM(O12:O18)</f>
        <v>21228</v>
      </c>
    </row>
    <row r="12" spans="1:15" ht="14.25">
      <c r="A12" s="24" t="s">
        <v>73</v>
      </c>
      <c r="B12" s="40">
        <f>E12 + H12 +K12</f>
        <v>60381</v>
      </c>
      <c r="C12" s="40">
        <f>F12 + I12 +L12</f>
        <v>16180</v>
      </c>
      <c r="D12" s="24"/>
      <c r="E12" s="40">
        <v>48180</v>
      </c>
      <c r="F12" s="40">
        <v>4864</v>
      </c>
      <c r="G12" s="40"/>
      <c r="H12" s="40">
        <v>2494</v>
      </c>
      <c r="I12" s="40">
        <v>19</v>
      </c>
      <c r="J12" s="40"/>
      <c r="K12" s="40">
        <v>9707</v>
      </c>
      <c r="L12" s="40">
        <v>11297</v>
      </c>
      <c r="M12" s="40"/>
      <c r="N12" s="40">
        <v>9632</v>
      </c>
      <c r="O12" s="40">
        <v>126</v>
      </c>
    </row>
    <row r="13" spans="1:15" ht="14.25">
      <c r="A13" s="24" t="s">
        <v>74</v>
      </c>
      <c r="B13" s="40">
        <v>64351</v>
      </c>
      <c r="C13" s="40">
        <v>21684</v>
      </c>
      <c r="D13" s="24"/>
      <c r="E13" s="40">
        <v>61504</v>
      </c>
      <c r="F13" s="40">
        <v>12476</v>
      </c>
      <c r="G13" s="40"/>
      <c r="H13" s="40" t="s">
        <v>52</v>
      </c>
      <c r="I13" s="40" t="s">
        <v>52</v>
      </c>
      <c r="J13" s="40"/>
      <c r="K13" s="40">
        <v>2847</v>
      </c>
      <c r="L13" s="40">
        <v>9208</v>
      </c>
      <c r="M13" s="40"/>
      <c r="N13" s="40">
        <v>11928</v>
      </c>
      <c r="O13" s="40">
        <v>1430</v>
      </c>
    </row>
    <row r="14" spans="1:15" ht="14.25">
      <c r="A14" s="24" t="s">
        <v>75</v>
      </c>
      <c r="B14" s="40">
        <f>E14 + H14 +K14</f>
        <v>1992</v>
      </c>
      <c r="C14" s="40">
        <f>F14 +L14</f>
        <v>575</v>
      </c>
      <c r="D14" s="24"/>
      <c r="E14" s="40">
        <v>311</v>
      </c>
      <c r="F14" s="40">
        <v>280</v>
      </c>
      <c r="G14" s="40"/>
      <c r="H14" s="40">
        <v>1415</v>
      </c>
      <c r="I14" s="40">
        <v>0</v>
      </c>
      <c r="J14" s="40"/>
      <c r="K14" s="40">
        <v>266</v>
      </c>
      <c r="L14" s="40">
        <v>295</v>
      </c>
      <c r="M14" s="40"/>
      <c r="N14" s="40">
        <v>0</v>
      </c>
      <c r="O14" s="40">
        <v>0</v>
      </c>
    </row>
    <row r="15" spans="1:15" ht="14.25">
      <c r="A15" s="24" t="s">
        <v>76</v>
      </c>
      <c r="B15" s="40">
        <f>E15 + H15 +K15</f>
        <v>3692</v>
      </c>
      <c r="C15" s="40">
        <f>F15 + I15 +L15</f>
        <v>1879</v>
      </c>
      <c r="D15" s="24"/>
      <c r="E15" s="40">
        <v>2955</v>
      </c>
      <c r="F15" s="40">
        <v>1003</v>
      </c>
      <c r="G15" s="40"/>
      <c r="H15" s="40">
        <v>271</v>
      </c>
      <c r="I15" s="40">
        <v>1</v>
      </c>
      <c r="J15" s="40"/>
      <c r="K15" s="40">
        <v>466</v>
      </c>
      <c r="L15" s="40">
        <v>875</v>
      </c>
      <c r="M15" s="40"/>
      <c r="N15" s="40">
        <v>387</v>
      </c>
      <c r="O15" s="40">
        <v>5</v>
      </c>
    </row>
    <row r="16" spans="1:15" ht="14.25">
      <c r="A16" s="24" t="s">
        <v>77</v>
      </c>
      <c r="B16" s="40">
        <f>E16 + H16 +K16</f>
        <v>7636</v>
      </c>
      <c r="C16" s="40">
        <v>1013</v>
      </c>
      <c r="D16" s="24"/>
      <c r="E16" s="40">
        <v>5762</v>
      </c>
      <c r="F16" s="40">
        <v>988</v>
      </c>
      <c r="G16" s="40"/>
      <c r="H16" s="40">
        <v>322</v>
      </c>
      <c r="I16" s="40">
        <v>0</v>
      </c>
      <c r="J16" s="40"/>
      <c r="K16" s="40">
        <v>1552</v>
      </c>
      <c r="L16" s="40">
        <v>25</v>
      </c>
      <c r="M16" s="40"/>
      <c r="N16" s="40">
        <v>1222</v>
      </c>
      <c r="O16" s="40">
        <v>198</v>
      </c>
    </row>
    <row r="17" spans="1:15" ht="14.25">
      <c r="A17" s="24" t="s">
        <v>78</v>
      </c>
      <c r="B17" s="40">
        <v>14697</v>
      </c>
      <c r="C17" s="40">
        <v>3824</v>
      </c>
      <c r="D17" s="24"/>
      <c r="E17" s="40">
        <v>14697</v>
      </c>
      <c r="F17" s="40">
        <v>3824</v>
      </c>
      <c r="G17" s="40"/>
      <c r="H17" s="40" t="s">
        <v>53</v>
      </c>
      <c r="I17" s="40" t="s">
        <v>53</v>
      </c>
      <c r="J17" s="40"/>
      <c r="K17" s="40" t="s">
        <v>52</v>
      </c>
      <c r="L17" s="40" t="s">
        <v>54</v>
      </c>
      <c r="M17" s="40"/>
      <c r="N17" s="40">
        <v>6084</v>
      </c>
      <c r="O17" s="40">
        <v>989</v>
      </c>
    </row>
    <row r="18" spans="1:15" ht="14.25">
      <c r="A18" s="24" t="s">
        <v>79</v>
      </c>
      <c r="B18" s="40">
        <v>102194</v>
      </c>
      <c r="C18" s="40">
        <v>83055</v>
      </c>
      <c r="D18" s="24"/>
      <c r="E18" s="40">
        <v>102139</v>
      </c>
      <c r="F18" s="40">
        <v>83010</v>
      </c>
      <c r="G18" s="40"/>
      <c r="H18" s="40" t="s">
        <v>53</v>
      </c>
      <c r="I18" s="40" t="s">
        <v>53</v>
      </c>
      <c r="J18" s="40"/>
      <c r="K18" s="40">
        <v>55</v>
      </c>
      <c r="L18" s="40">
        <v>45</v>
      </c>
      <c r="M18" s="40"/>
      <c r="N18" s="40">
        <v>32933</v>
      </c>
      <c r="O18" s="40">
        <v>18480</v>
      </c>
    </row>
    <row r="19" spans="1:15" ht="14.25">
      <c r="A19" s="24"/>
      <c r="B19" s="40"/>
      <c r="C19" s="40" t="s">
        <v>43</v>
      </c>
      <c r="D19" s="24"/>
      <c r="E19" s="40"/>
      <c r="F19" s="40"/>
      <c r="G19" s="40"/>
      <c r="H19" s="40"/>
      <c r="I19" s="40"/>
      <c r="J19" s="40"/>
      <c r="K19" s="40"/>
      <c r="L19" s="40"/>
      <c r="M19" s="40"/>
      <c r="N19" s="40"/>
      <c r="O19" s="40"/>
    </row>
    <row r="20" spans="1:15" ht="14.25">
      <c r="A20" s="24" t="s">
        <v>80</v>
      </c>
      <c r="B20" s="40">
        <f>SUM(B21:B23)</f>
        <v>112292</v>
      </c>
      <c r="C20" s="40">
        <f>SUM(C21:C23)</f>
        <v>85550</v>
      </c>
      <c r="D20" s="24"/>
      <c r="E20" s="40">
        <f>SUM(E21:E23)</f>
        <v>105756</v>
      </c>
      <c r="F20" s="40">
        <f>SUM(F21:F23)</f>
        <v>65250</v>
      </c>
      <c r="G20" s="40"/>
      <c r="H20" s="40">
        <f>SUM(H21:H23)</f>
        <v>439</v>
      </c>
      <c r="I20" s="40">
        <f>SUM(I21:I23)</f>
        <v>3</v>
      </c>
      <c r="J20" s="40"/>
      <c r="K20" s="40">
        <f>SUM(K21:K23)</f>
        <v>6097</v>
      </c>
      <c r="L20" s="40">
        <f>SUM(L21:L23)</f>
        <v>20297</v>
      </c>
      <c r="M20" s="40"/>
      <c r="N20" s="40">
        <f>SUM(N21:N23)</f>
        <v>22978</v>
      </c>
      <c r="O20" s="40">
        <f>SUM(O21:O23)</f>
        <v>2703</v>
      </c>
    </row>
    <row r="21" spans="1:15" ht="14.25">
      <c r="A21" s="24" t="s">
        <v>81</v>
      </c>
      <c r="B21" s="40">
        <v>3601</v>
      </c>
      <c r="C21" s="40">
        <v>502</v>
      </c>
      <c r="D21" s="24"/>
      <c r="E21" s="40" t="s">
        <v>54</v>
      </c>
      <c r="F21" s="40" t="s">
        <v>54</v>
      </c>
      <c r="G21" s="40"/>
      <c r="H21" s="40">
        <v>439</v>
      </c>
      <c r="I21" s="40">
        <v>3</v>
      </c>
      <c r="J21" s="40"/>
      <c r="K21" s="40">
        <v>3162</v>
      </c>
      <c r="L21" s="40">
        <v>499</v>
      </c>
      <c r="M21" s="40"/>
      <c r="N21" s="40" t="s">
        <v>54</v>
      </c>
      <c r="O21" s="40" t="s">
        <v>54</v>
      </c>
    </row>
    <row r="22" spans="1:15" ht="14.25">
      <c r="A22" s="24" t="s">
        <v>82</v>
      </c>
      <c r="B22" s="40">
        <f>E22 +K22</f>
        <v>71107</v>
      </c>
      <c r="C22" s="40">
        <f>F22 +L22</f>
        <v>58615</v>
      </c>
      <c r="D22" s="24"/>
      <c r="E22" s="40">
        <v>68172</v>
      </c>
      <c r="F22" s="40">
        <v>38817</v>
      </c>
      <c r="G22" s="40"/>
      <c r="H22" s="40" t="s">
        <v>54</v>
      </c>
      <c r="I22" s="40" t="s">
        <v>54</v>
      </c>
      <c r="J22" s="40"/>
      <c r="K22" s="40">
        <v>2935</v>
      </c>
      <c r="L22" s="40">
        <v>19798</v>
      </c>
      <c r="M22" s="40"/>
      <c r="N22" s="40">
        <v>13847</v>
      </c>
      <c r="O22" s="40">
        <v>957</v>
      </c>
    </row>
    <row r="23" spans="1:15" ht="14.25">
      <c r="A23" s="24" t="s">
        <v>79</v>
      </c>
      <c r="B23" s="40">
        <v>37584</v>
      </c>
      <c r="C23" s="40">
        <v>26433</v>
      </c>
      <c r="D23" s="24"/>
      <c r="E23" s="40">
        <v>37584</v>
      </c>
      <c r="F23" s="40">
        <v>26433</v>
      </c>
      <c r="G23" s="40"/>
      <c r="H23" s="40" t="s">
        <v>54</v>
      </c>
      <c r="I23" s="40" t="s">
        <v>54</v>
      </c>
      <c r="J23" s="40"/>
      <c r="K23" s="40" t="s">
        <v>54</v>
      </c>
      <c r="L23" s="40" t="s">
        <v>54</v>
      </c>
      <c r="M23" s="40"/>
      <c r="N23" s="40">
        <v>9131</v>
      </c>
      <c r="O23" s="40">
        <v>1746</v>
      </c>
    </row>
    <row r="24" spans="1:15" ht="14.25">
      <c r="A24" s="24"/>
      <c r="B24" s="40"/>
      <c r="C24" s="40"/>
      <c r="D24" s="24"/>
      <c r="E24" s="40"/>
      <c r="F24" s="40"/>
      <c r="G24" s="40"/>
      <c r="H24" s="40"/>
      <c r="I24" s="40"/>
      <c r="J24" s="40"/>
      <c r="K24" s="40"/>
      <c r="L24" s="40"/>
      <c r="M24" s="40"/>
      <c r="N24" s="40"/>
      <c r="O24" s="40"/>
    </row>
    <row r="25" spans="1:15" ht="14.25">
      <c r="A25" s="24" t="s">
        <v>25</v>
      </c>
      <c r="B25" s="40">
        <f>SUM(B26:B35)</f>
        <v>312192</v>
      </c>
      <c r="C25" s="40">
        <f>SUM(C26:C35)</f>
        <v>106343</v>
      </c>
      <c r="D25" s="24"/>
      <c r="E25" s="40">
        <f>SUM(E26:E35)</f>
        <v>240687</v>
      </c>
      <c r="F25" s="40">
        <f>SUM(F26:F35)</f>
        <v>42393</v>
      </c>
      <c r="G25" s="40"/>
      <c r="H25" s="40">
        <f t="shared" ref="H25:O25" si="0">SUM(H26:H35)</f>
        <v>20785</v>
      </c>
      <c r="I25" s="40">
        <f t="shared" si="0"/>
        <v>3029</v>
      </c>
      <c r="J25" s="40"/>
      <c r="K25" s="40">
        <f t="shared" si="0"/>
        <v>50720</v>
      </c>
      <c r="L25" s="40">
        <f t="shared" si="0"/>
        <v>60921</v>
      </c>
      <c r="M25" s="40"/>
      <c r="N25" s="40">
        <f t="shared" si="0"/>
        <v>57225</v>
      </c>
      <c r="O25" s="40">
        <f t="shared" si="0"/>
        <v>7020</v>
      </c>
    </row>
    <row r="26" spans="1:15" ht="14.25">
      <c r="A26" s="24" t="s">
        <v>64</v>
      </c>
      <c r="B26" s="40">
        <f>E26 + H26 +K26</f>
        <v>79682</v>
      </c>
      <c r="C26" s="40">
        <f>F26 + I26 +L26</f>
        <v>19417</v>
      </c>
      <c r="D26" s="24"/>
      <c r="E26" s="40">
        <v>48168</v>
      </c>
      <c r="F26" s="40">
        <v>5315</v>
      </c>
      <c r="G26" s="40"/>
      <c r="H26" s="40">
        <v>7647</v>
      </c>
      <c r="I26" s="40">
        <v>141</v>
      </c>
      <c r="J26" s="40"/>
      <c r="K26" s="40">
        <v>23867</v>
      </c>
      <c r="L26" s="40">
        <v>13961</v>
      </c>
      <c r="M26" s="40"/>
      <c r="N26" s="40">
        <v>11056</v>
      </c>
      <c r="O26" s="40">
        <v>816</v>
      </c>
    </row>
    <row r="27" spans="1:15" ht="14.25">
      <c r="A27" s="24" t="s">
        <v>65</v>
      </c>
      <c r="B27" s="40">
        <f t="shared" ref="B27:C33" si="1">E27 + H27 +K27</f>
        <v>52235</v>
      </c>
      <c r="C27" s="40">
        <f t="shared" si="1"/>
        <v>24765</v>
      </c>
      <c r="D27" s="24"/>
      <c r="E27" s="40">
        <v>41273</v>
      </c>
      <c r="F27" s="40">
        <v>7587</v>
      </c>
      <c r="G27" s="40"/>
      <c r="H27" s="40">
        <v>4426</v>
      </c>
      <c r="I27" s="40">
        <v>837</v>
      </c>
      <c r="J27" s="40"/>
      <c r="K27" s="40">
        <v>6536</v>
      </c>
      <c r="L27" s="40">
        <v>16341</v>
      </c>
      <c r="M27" s="40"/>
      <c r="N27" s="40">
        <v>9840</v>
      </c>
      <c r="O27" s="40">
        <v>2242</v>
      </c>
    </row>
    <row r="28" spans="1:15" ht="14.25">
      <c r="A28" s="24" t="s">
        <v>83</v>
      </c>
      <c r="B28" s="40">
        <f t="shared" si="1"/>
        <v>67576</v>
      </c>
      <c r="C28" s="40">
        <f t="shared" si="1"/>
        <v>17532</v>
      </c>
      <c r="D28" s="24"/>
      <c r="E28" s="40">
        <v>59764</v>
      </c>
      <c r="F28" s="40">
        <v>7328</v>
      </c>
      <c r="G28" s="40"/>
      <c r="H28" s="40">
        <v>426</v>
      </c>
      <c r="I28" s="40">
        <v>340</v>
      </c>
      <c r="J28" s="40"/>
      <c r="K28" s="40">
        <v>7386</v>
      </c>
      <c r="L28" s="40">
        <v>9864</v>
      </c>
      <c r="M28" s="40"/>
      <c r="N28" s="40">
        <v>15484</v>
      </c>
      <c r="O28" s="40">
        <v>983</v>
      </c>
    </row>
    <row r="29" spans="1:15" ht="14.25">
      <c r="A29" s="24" t="s">
        <v>15</v>
      </c>
      <c r="B29" s="40">
        <f t="shared" si="1"/>
        <v>59836</v>
      </c>
      <c r="C29" s="40">
        <f t="shared" si="1"/>
        <v>26266</v>
      </c>
      <c r="D29" s="24"/>
      <c r="E29" s="40">
        <v>55898</v>
      </c>
      <c r="F29" s="40">
        <v>14981</v>
      </c>
      <c r="G29" s="40"/>
      <c r="H29" s="40">
        <v>722</v>
      </c>
      <c r="I29" s="40">
        <v>368</v>
      </c>
      <c r="J29" s="40"/>
      <c r="K29" s="40">
        <v>3216</v>
      </c>
      <c r="L29" s="40">
        <v>10917</v>
      </c>
      <c r="M29" s="40"/>
      <c r="N29" s="40">
        <v>12184</v>
      </c>
      <c r="O29" s="40">
        <v>1731</v>
      </c>
    </row>
    <row r="30" spans="1:15" ht="14.25">
      <c r="A30" s="24" t="s">
        <v>84</v>
      </c>
      <c r="B30" s="40">
        <f t="shared" si="1"/>
        <v>11269</v>
      </c>
      <c r="C30" s="40">
        <f t="shared" si="1"/>
        <v>5339</v>
      </c>
      <c r="D30" s="24"/>
      <c r="E30" s="40">
        <v>4665</v>
      </c>
      <c r="F30" s="40">
        <v>1146</v>
      </c>
      <c r="G30" s="40"/>
      <c r="H30" s="40">
        <v>2726</v>
      </c>
      <c r="I30" s="40">
        <v>972</v>
      </c>
      <c r="J30" s="40"/>
      <c r="K30" s="40">
        <v>3878</v>
      </c>
      <c r="L30" s="40">
        <v>3221</v>
      </c>
      <c r="M30" s="40"/>
      <c r="N30" s="40">
        <v>1270</v>
      </c>
      <c r="O30" s="40">
        <v>443</v>
      </c>
    </row>
    <row r="31" spans="1:15" ht="14.25">
      <c r="A31" s="24" t="s">
        <v>85</v>
      </c>
      <c r="B31" s="40">
        <f t="shared" si="1"/>
        <v>4132</v>
      </c>
      <c r="C31" s="40">
        <f t="shared" si="1"/>
        <v>595</v>
      </c>
      <c r="D31" s="24"/>
      <c r="E31" s="40">
        <v>582</v>
      </c>
      <c r="F31" s="40">
        <v>6</v>
      </c>
      <c r="G31" s="40"/>
      <c r="H31" s="40">
        <v>2874</v>
      </c>
      <c r="I31" s="40">
        <v>11</v>
      </c>
      <c r="J31" s="40"/>
      <c r="K31" s="40">
        <v>676</v>
      </c>
      <c r="L31" s="40">
        <v>578</v>
      </c>
      <c r="M31" s="40"/>
      <c r="N31" s="40">
        <v>139</v>
      </c>
      <c r="O31" s="40">
        <v>0</v>
      </c>
    </row>
    <row r="32" spans="1:15" ht="14.25">
      <c r="A32" s="24" t="s">
        <v>86</v>
      </c>
      <c r="B32" s="40">
        <f t="shared" si="1"/>
        <v>32853</v>
      </c>
      <c r="C32" s="40">
        <f>F32 +L32</f>
        <v>9304</v>
      </c>
      <c r="D32" s="24"/>
      <c r="E32" s="40">
        <v>27096</v>
      </c>
      <c r="F32" s="40">
        <v>4235</v>
      </c>
      <c r="G32" s="40"/>
      <c r="H32" s="40">
        <v>1137</v>
      </c>
      <c r="I32" s="40">
        <v>0</v>
      </c>
      <c r="J32" s="40"/>
      <c r="K32" s="40">
        <v>4620</v>
      </c>
      <c r="L32" s="40">
        <v>5069</v>
      </c>
      <c r="M32" s="40"/>
      <c r="N32" s="40">
        <v>6388</v>
      </c>
      <c r="O32" s="40">
        <v>594</v>
      </c>
    </row>
    <row r="33" spans="1:15" ht="14.25">
      <c r="A33" s="24" t="s">
        <v>17</v>
      </c>
      <c r="B33" s="40">
        <f t="shared" si="1"/>
        <v>1589</v>
      </c>
      <c r="C33" s="40">
        <f t="shared" si="1"/>
        <v>1356</v>
      </c>
      <c r="D33" s="24"/>
      <c r="E33" s="40">
        <v>221</v>
      </c>
      <c r="F33" s="40">
        <v>26</v>
      </c>
      <c r="G33" s="40"/>
      <c r="H33" s="40">
        <v>827</v>
      </c>
      <c r="I33" s="40">
        <v>360</v>
      </c>
      <c r="J33" s="40"/>
      <c r="K33" s="40">
        <v>541</v>
      </c>
      <c r="L33" s="40">
        <v>970</v>
      </c>
      <c r="M33" s="40"/>
      <c r="N33" s="40">
        <v>62</v>
      </c>
      <c r="O33" s="40">
        <v>7</v>
      </c>
    </row>
    <row r="34" spans="1:15" ht="14.25">
      <c r="A34" s="24" t="s">
        <v>87</v>
      </c>
      <c r="B34" s="40">
        <v>759</v>
      </c>
      <c r="C34" s="40">
        <v>766</v>
      </c>
      <c r="D34" s="24"/>
      <c r="E34" s="40">
        <v>759</v>
      </c>
      <c r="F34" s="40">
        <v>766</v>
      </c>
      <c r="G34" s="40"/>
      <c r="H34" s="40" t="s">
        <v>54</v>
      </c>
      <c r="I34" s="40" t="s">
        <v>54</v>
      </c>
      <c r="J34" s="40"/>
      <c r="K34" s="40" t="s">
        <v>54</v>
      </c>
      <c r="L34" s="40" t="s">
        <v>54</v>
      </c>
      <c r="M34" s="40"/>
      <c r="N34" s="40">
        <v>88</v>
      </c>
      <c r="O34" s="40">
        <v>28</v>
      </c>
    </row>
    <row r="35" spans="1:15" ht="14.25">
      <c r="A35" s="24" t="s">
        <v>88</v>
      </c>
      <c r="B35" s="40">
        <v>2261</v>
      </c>
      <c r="C35" s="40">
        <v>1003</v>
      </c>
      <c r="D35" s="24"/>
      <c r="E35" s="40">
        <v>2261</v>
      </c>
      <c r="F35" s="40">
        <v>1003</v>
      </c>
      <c r="G35" s="40"/>
      <c r="H35" s="40" t="s">
        <v>54</v>
      </c>
      <c r="I35" s="40" t="s">
        <v>54</v>
      </c>
      <c r="J35" s="40"/>
      <c r="K35" s="40" t="s">
        <v>54</v>
      </c>
      <c r="L35" s="40" t="s">
        <v>54</v>
      </c>
      <c r="M35" s="40"/>
      <c r="N35" s="40">
        <v>714</v>
      </c>
      <c r="O35" s="40">
        <v>176</v>
      </c>
    </row>
    <row r="36" spans="1:15" ht="14.25">
      <c r="A36" s="24"/>
      <c r="B36" s="40"/>
      <c r="C36" s="40"/>
      <c r="D36" s="24"/>
      <c r="E36" s="40"/>
      <c r="F36" s="40"/>
      <c r="G36" s="40"/>
      <c r="H36" s="40"/>
      <c r="I36" s="40"/>
      <c r="J36" s="40"/>
      <c r="K36" s="40"/>
      <c r="L36" s="40"/>
      <c r="M36" s="40"/>
      <c r="N36" s="40"/>
      <c r="O36" s="40"/>
    </row>
    <row r="37" spans="1:15" ht="14.25">
      <c r="A37" s="24" t="s">
        <v>20</v>
      </c>
      <c r="B37" s="40">
        <f>E37 + K37</f>
        <v>34928</v>
      </c>
      <c r="C37" s="40">
        <f>F37 + L37</f>
        <v>6297</v>
      </c>
      <c r="D37" s="24"/>
      <c r="E37" s="40">
        <v>34240</v>
      </c>
      <c r="F37" s="40">
        <v>6046</v>
      </c>
      <c r="G37" s="40"/>
      <c r="H37" s="40" t="s">
        <v>54</v>
      </c>
      <c r="I37" s="40" t="s">
        <v>54</v>
      </c>
      <c r="J37" s="40"/>
      <c r="K37" s="40">
        <v>688</v>
      </c>
      <c r="L37" s="40">
        <v>251</v>
      </c>
      <c r="M37" s="40"/>
      <c r="N37" s="40">
        <v>10115</v>
      </c>
      <c r="O37" s="40">
        <v>2205</v>
      </c>
    </row>
    <row r="38" spans="1:15" ht="14.25">
      <c r="A38" s="24"/>
      <c r="B38" s="40"/>
      <c r="C38" s="40"/>
      <c r="D38" s="24"/>
      <c r="E38" s="40"/>
      <c r="F38" s="40"/>
      <c r="G38" s="40"/>
      <c r="H38" s="40"/>
      <c r="I38" s="40"/>
      <c r="J38" s="40"/>
      <c r="K38" s="40"/>
      <c r="L38" s="40"/>
      <c r="M38" s="40"/>
      <c r="N38" s="40"/>
      <c r="O38" s="40"/>
    </row>
    <row r="39" spans="1:15" ht="14.25">
      <c r="A39" s="60" t="s">
        <v>29</v>
      </c>
      <c r="B39" s="60"/>
      <c r="C39" s="60"/>
      <c r="D39" s="60"/>
      <c r="E39" s="60"/>
      <c r="F39" s="60"/>
      <c r="G39" s="60"/>
      <c r="H39" s="60"/>
      <c r="I39" s="60"/>
      <c r="J39" s="60"/>
      <c r="K39" s="60"/>
      <c r="L39" s="60"/>
      <c r="M39" s="60"/>
      <c r="N39" s="60"/>
      <c r="O39" s="60"/>
    </row>
    <row r="40" spans="1:15" ht="14.25">
      <c r="A40" s="24"/>
      <c r="B40" s="40"/>
      <c r="C40" s="40"/>
      <c r="D40" s="24"/>
      <c r="E40" s="40"/>
      <c r="F40" s="40"/>
      <c r="G40" s="40"/>
      <c r="H40" s="40"/>
      <c r="I40" s="40"/>
      <c r="J40" s="40"/>
      <c r="K40" s="40"/>
      <c r="L40" s="40"/>
      <c r="M40" s="40"/>
      <c r="N40" s="40"/>
      <c r="O40" s="40"/>
    </row>
    <row r="41" spans="1:15" ht="14.25">
      <c r="A41" s="24" t="s">
        <v>21</v>
      </c>
      <c r="B41" s="40">
        <f>SUM(B42:B43)</f>
        <v>714355</v>
      </c>
      <c r="C41" s="40">
        <f>SUM(C42:C43)</f>
        <v>326400</v>
      </c>
      <c r="D41" s="24"/>
      <c r="E41" s="40">
        <f>SUM(E42:E43)</f>
        <v>616231</v>
      </c>
      <c r="F41" s="40">
        <f>SUM(F42:F43)</f>
        <v>220134</v>
      </c>
      <c r="G41" s="40"/>
      <c r="H41" s="40">
        <f>SUM(H42:H43)</f>
        <v>25726</v>
      </c>
      <c r="I41" s="40">
        <f>SUM(I42:I43)</f>
        <v>3052</v>
      </c>
      <c r="J41" s="40"/>
      <c r="K41" s="40">
        <f>SUM(K42:K43)</f>
        <v>72398</v>
      </c>
      <c r="L41" s="40">
        <f>SUM(L42:L43)</f>
        <v>103214</v>
      </c>
      <c r="M41" s="40"/>
      <c r="N41" s="40">
        <f>SUM(N42:N43)</f>
        <v>152504</v>
      </c>
      <c r="O41" s="40">
        <f>SUM(O42:O43)</f>
        <v>33156</v>
      </c>
    </row>
    <row r="42" spans="1:15" ht="14.25">
      <c r="A42" s="24" t="s">
        <v>89</v>
      </c>
      <c r="B42" s="40">
        <f>B47+B51+B55+B59</f>
        <v>161443</v>
      </c>
      <c r="C42" s="40">
        <f>C47+C51+C55+C59</f>
        <v>109792</v>
      </c>
      <c r="D42" s="24"/>
      <c r="E42" s="40">
        <f>E47+E51+E55+E59</f>
        <v>161443</v>
      </c>
      <c r="F42" s="40">
        <f>F47+F51+F55+F59</f>
        <v>109792</v>
      </c>
      <c r="G42" s="40"/>
      <c r="H42" s="40" t="s">
        <v>54</v>
      </c>
      <c r="I42" s="40" t="s">
        <v>54</v>
      </c>
      <c r="J42" s="40"/>
      <c r="K42" s="40" t="s">
        <v>54</v>
      </c>
      <c r="L42" s="40" t="s">
        <v>54</v>
      </c>
      <c r="M42" s="40"/>
      <c r="N42" s="40">
        <f>N47+N51+N55+N59</f>
        <v>49375</v>
      </c>
      <c r="O42" s="40">
        <f>O47+O51+O55+O59</f>
        <v>19801</v>
      </c>
    </row>
    <row r="43" spans="1:15" ht="14.25">
      <c r="A43" s="24" t="s">
        <v>90</v>
      </c>
      <c r="B43" s="40">
        <f>B48+B52+B56+B60</f>
        <v>552912</v>
      </c>
      <c r="C43" s="40">
        <f>C48+C52+C56+C60</f>
        <v>216608</v>
      </c>
      <c r="D43" s="24"/>
      <c r="E43" s="40">
        <f>E48+E52+E56+E60</f>
        <v>454788</v>
      </c>
      <c r="F43" s="40">
        <f>F48+F52+F56+F60</f>
        <v>110342</v>
      </c>
      <c r="G43" s="40"/>
      <c r="H43" s="40">
        <f>H48+H52+H56</f>
        <v>25726</v>
      </c>
      <c r="I43" s="40">
        <f>I48+I52+I56</f>
        <v>3052</v>
      </c>
      <c r="J43" s="40"/>
      <c r="K43" s="40">
        <f>K48+K52+K56+K60</f>
        <v>72398</v>
      </c>
      <c r="L43" s="40">
        <f>L48+L52+L56+L60</f>
        <v>103214</v>
      </c>
      <c r="M43" s="40"/>
      <c r="N43" s="40">
        <f>N48+N52+N56+N60</f>
        <v>103129</v>
      </c>
      <c r="O43" s="40">
        <f>O48+O52+O56+O60</f>
        <v>13355</v>
      </c>
    </row>
    <row r="44" spans="1:15" ht="14.25">
      <c r="A44" s="24"/>
      <c r="B44" s="40"/>
      <c r="C44" s="40"/>
      <c r="D44" s="24"/>
      <c r="E44" s="40"/>
      <c r="F44" s="40"/>
      <c r="G44" s="40"/>
      <c r="H44" s="40"/>
      <c r="I44" s="40"/>
      <c r="J44" s="40"/>
      <c r="K44" s="40"/>
      <c r="L44" s="40"/>
      <c r="M44" s="40"/>
      <c r="N44" s="40"/>
      <c r="O44" s="40"/>
    </row>
    <row r="45" spans="1:15" ht="14.25">
      <c r="A45" s="24" t="s">
        <v>22</v>
      </c>
      <c r="B45" s="40">
        <f>+B46+B50</f>
        <v>367235</v>
      </c>
      <c r="C45" s="40">
        <f>+C46+C50</f>
        <v>213760</v>
      </c>
      <c r="D45" s="24"/>
      <c r="E45" s="40">
        <f>+E46+E50</f>
        <v>341304</v>
      </c>
      <c r="F45" s="40">
        <f>+F46+F50</f>
        <v>171695</v>
      </c>
      <c r="G45" s="40"/>
      <c r="H45" s="40">
        <f>+H46+H50</f>
        <v>4941</v>
      </c>
      <c r="I45" s="40">
        <f>+I46+I50</f>
        <v>23</v>
      </c>
      <c r="J45" s="40"/>
      <c r="K45" s="40">
        <f>+K46+K50</f>
        <v>20990</v>
      </c>
      <c r="L45" s="40">
        <f>+L46+L50</f>
        <v>42042</v>
      </c>
      <c r="M45" s="40"/>
      <c r="N45" s="40">
        <f>+N46+N50</f>
        <v>85164</v>
      </c>
      <c r="O45" s="40">
        <f>+O46+O50</f>
        <v>23931</v>
      </c>
    </row>
    <row r="46" spans="1:15" ht="14.25">
      <c r="A46" s="24" t="s">
        <v>72</v>
      </c>
      <c r="B46" s="40">
        <f>SUM(B47:B48)</f>
        <v>254943</v>
      </c>
      <c r="C46" s="40">
        <f>SUM(C47:C48)</f>
        <v>128210</v>
      </c>
      <c r="D46" s="24"/>
      <c r="E46" s="40">
        <f>SUM(E47:E48)</f>
        <v>235548</v>
      </c>
      <c r="F46" s="40">
        <f>SUM(F47:F48)</f>
        <v>106445</v>
      </c>
      <c r="G46" s="40"/>
      <c r="H46" s="40">
        <f>SUM(H47:H48)</f>
        <v>4502</v>
      </c>
      <c r="I46" s="40">
        <f>SUM(I47:I48)</f>
        <v>20</v>
      </c>
      <c r="J46" s="40"/>
      <c r="K46" s="40">
        <f>SUM(K47:K48)</f>
        <v>14893</v>
      </c>
      <c r="L46" s="40">
        <f>SUM(L47:L48)</f>
        <v>21745</v>
      </c>
      <c r="M46" s="40"/>
      <c r="N46" s="40">
        <f>SUM(N47:N48)</f>
        <v>62186</v>
      </c>
      <c r="O46" s="40">
        <f>SUM(O47:O48)</f>
        <v>21228</v>
      </c>
    </row>
    <row r="47" spans="1:15" ht="14.25">
      <c r="A47" s="24" t="s">
        <v>91</v>
      </c>
      <c r="B47" s="40">
        <v>95819</v>
      </c>
      <c r="C47" s="40">
        <v>78605</v>
      </c>
      <c r="D47" s="24"/>
      <c r="E47" s="40">
        <v>95819</v>
      </c>
      <c r="F47" s="40">
        <v>78605</v>
      </c>
      <c r="G47" s="40"/>
      <c r="H47" s="40" t="s">
        <v>54</v>
      </c>
      <c r="I47" s="40" t="s">
        <v>54</v>
      </c>
      <c r="J47" s="40"/>
      <c r="K47" s="40" t="s">
        <v>54</v>
      </c>
      <c r="L47" s="40" t="s">
        <v>54</v>
      </c>
      <c r="M47" s="40"/>
      <c r="N47" s="40">
        <v>31732</v>
      </c>
      <c r="O47" s="40">
        <v>17280</v>
      </c>
    </row>
    <row r="48" spans="1:15" ht="14.25">
      <c r="A48" s="24" t="s">
        <v>92</v>
      </c>
      <c r="B48" s="40">
        <f>E48 + H48 +K48</f>
        <v>159124</v>
      </c>
      <c r="C48" s="40">
        <f>F48 + I48 +L48</f>
        <v>49605</v>
      </c>
      <c r="D48" s="24"/>
      <c r="E48" s="40">
        <v>139729</v>
      </c>
      <c r="F48" s="40">
        <v>27840</v>
      </c>
      <c r="G48" s="40"/>
      <c r="H48" s="40">
        <v>4502</v>
      </c>
      <c r="I48" s="40">
        <v>20</v>
      </c>
      <c r="J48" s="40"/>
      <c r="K48" s="40">
        <v>14893</v>
      </c>
      <c r="L48" s="40">
        <v>21745</v>
      </c>
      <c r="M48" s="40"/>
      <c r="N48" s="40">
        <v>30454</v>
      </c>
      <c r="O48" s="40">
        <v>3948</v>
      </c>
    </row>
    <row r="49" spans="1:15" ht="14.25">
      <c r="A49" s="24"/>
      <c r="B49" s="40"/>
      <c r="C49" s="40"/>
      <c r="D49" s="24"/>
      <c r="E49" s="40"/>
      <c r="F49" s="40"/>
      <c r="G49" s="40"/>
      <c r="H49" s="40"/>
      <c r="I49" s="40"/>
      <c r="J49" s="40"/>
      <c r="K49" s="40"/>
      <c r="L49" s="40"/>
      <c r="M49" s="40"/>
      <c r="N49" s="40"/>
      <c r="O49" s="40"/>
    </row>
    <row r="50" spans="1:15" ht="14.25">
      <c r="A50" s="24" t="s">
        <v>80</v>
      </c>
      <c r="B50" s="40">
        <f>SUM(B51:B52)</f>
        <v>112292</v>
      </c>
      <c r="C50" s="40">
        <f>SUM(C51:C52)</f>
        <v>85550</v>
      </c>
      <c r="D50" s="24"/>
      <c r="E50" s="40">
        <f>SUM(E51:E52)</f>
        <v>105756</v>
      </c>
      <c r="F50" s="40">
        <f>SUM(F51:F52)</f>
        <v>65250</v>
      </c>
      <c r="G50" s="40"/>
      <c r="H50" s="40">
        <f>SUM(H51:H52)</f>
        <v>439</v>
      </c>
      <c r="I50" s="40">
        <f>SUM(I51:I52)</f>
        <v>3</v>
      </c>
      <c r="J50" s="40"/>
      <c r="K50" s="40">
        <f>SUM(K51:K52)</f>
        <v>6097</v>
      </c>
      <c r="L50" s="40">
        <f>SUM(L51:L52)</f>
        <v>20297</v>
      </c>
      <c r="M50" s="40"/>
      <c r="N50" s="40">
        <f>SUM(N51:N52)</f>
        <v>22978</v>
      </c>
      <c r="O50" s="40">
        <f>SUM(O51:O52)</f>
        <v>2703</v>
      </c>
    </row>
    <row r="51" spans="1:15" ht="14.25">
      <c r="A51" s="24" t="s">
        <v>91</v>
      </c>
      <c r="B51" s="40">
        <v>37584</v>
      </c>
      <c r="C51" s="40">
        <v>26433</v>
      </c>
      <c r="D51" s="24"/>
      <c r="E51" s="40">
        <v>37584</v>
      </c>
      <c r="F51" s="40">
        <v>26433</v>
      </c>
      <c r="G51" s="40"/>
      <c r="H51" s="40" t="s">
        <v>54</v>
      </c>
      <c r="I51" s="40" t="s">
        <v>54</v>
      </c>
      <c r="J51" s="40"/>
      <c r="K51" s="40" t="s">
        <v>54</v>
      </c>
      <c r="L51" s="40" t="s">
        <v>54</v>
      </c>
      <c r="M51" s="40"/>
      <c r="N51" s="40">
        <v>9131</v>
      </c>
      <c r="O51" s="40">
        <v>1746</v>
      </c>
    </row>
    <row r="52" spans="1:15" ht="14.25">
      <c r="A52" s="24" t="s">
        <v>92</v>
      </c>
      <c r="B52" s="40">
        <f>E52 + H52 +K52</f>
        <v>74708</v>
      </c>
      <c r="C52" s="40">
        <f>F52 + I52 +L52</f>
        <v>59117</v>
      </c>
      <c r="D52" s="24"/>
      <c r="E52" s="40">
        <v>68172</v>
      </c>
      <c r="F52" s="40">
        <v>38817</v>
      </c>
      <c r="G52" s="40"/>
      <c r="H52" s="40">
        <v>439</v>
      </c>
      <c r="I52" s="40">
        <v>3</v>
      </c>
      <c r="J52" s="40"/>
      <c r="K52" s="40">
        <v>6097</v>
      </c>
      <c r="L52" s="40">
        <v>20297</v>
      </c>
      <c r="M52" s="40"/>
      <c r="N52" s="40">
        <v>13847</v>
      </c>
      <c r="O52" s="40">
        <v>957</v>
      </c>
    </row>
    <row r="53" spans="1:15" ht="14.25">
      <c r="A53" s="24"/>
      <c r="B53" s="40"/>
      <c r="C53" s="40"/>
      <c r="D53" s="24"/>
      <c r="E53" s="40"/>
      <c r="F53" s="40"/>
      <c r="G53" s="40"/>
      <c r="H53" s="40"/>
      <c r="I53" s="40"/>
      <c r="J53" s="40"/>
      <c r="K53" s="40"/>
      <c r="L53" s="40"/>
      <c r="M53" s="40"/>
      <c r="N53" s="40"/>
      <c r="O53" s="40"/>
    </row>
    <row r="54" spans="1:15" ht="14.25">
      <c r="A54" s="24" t="s">
        <v>25</v>
      </c>
      <c r="B54" s="40">
        <f>SUM(B55:B56)</f>
        <v>312192</v>
      </c>
      <c r="C54" s="40">
        <f>SUM(C55:C56)</f>
        <v>106343</v>
      </c>
      <c r="D54" s="24"/>
      <c r="E54" s="40">
        <f>SUM(E55:E56)</f>
        <v>240687</v>
      </c>
      <c r="F54" s="40">
        <f>SUM(F55:F56)</f>
        <v>42393</v>
      </c>
      <c r="G54" s="40"/>
      <c r="H54" s="40">
        <f>SUM(H55:H56)</f>
        <v>20785</v>
      </c>
      <c r="I54" s="40">
        <f>SUM(I55:I56)</f>
        <v>3029</v>
      </c>
      <c r="J54" s="40"/>
      <c r="K54" s="40">
        <f>SUM(K55:K56)</f>
        <v>50720</v>
      </c>
      <c r="L54" s="40">
        <f>SUM(L55:L56)</f>
        <v>60921</v>
      </c>
      <c r="M54" s="40"/>
      <c r="N54" s="40">
        <f>SUM(N55:N56)</f>
        <v>57225</v>
      </c>
      <c r="O54" s="40">
        <f>SUM(O55:O56)</f>
        <v>7020</v>
      </c>
    </row>
    <row r="55" spans="1:15" ht="14.25">
      <c r="A55" s="24" t="s">
        <v>93</v>
      </c>
      <c r="B55" s="40">
        <v>3020</v>
      </c>
      <c r="C55" s="40">
        <v>1769</v>
      </c>
      <c r="D55" s="24"/>
      <c r="E55" s="40">
        <v>3020</v>
      </c>
      <c r="F55" s="40">
        <v>1769</v>
      </c>
      <c r="G55" s="40"/>
      <c r="H55" s="40" t="s">
        <v>54</v>
      </c>
      <c r="I55" s="40" t="s">
        <v>54</v>
      </c>
      <c r="J55" s="40"/>
      <c r="K55" s="40" t="s">
        <v>54</v>
      </c>
      <c r="L55" s="40" t="s">
        <v>54</v>
      </c>
      <c r="M55" s="40"/>
      <c r="N55" s="40">
        <v>802</v>
      </c>
      <c r="O55" s="40">
        <v>204</v>
      </c>
    </row>
    <row r="56" spans="1:15" ht="14.25">
      <c r="A56" s="24" t="s">
        <v>94</v>
      </c>
      <c r="B56" s="40">
        <f>E56 + H56 +K56</f>
        <v>309172</v>
      </c>
      <c r="C56" s="40">
        <f>F56 + I56 +L56</f>
        <v>104574</v>
      </c>
      <c r="D56" s="24"/>
      <c r="E56" s="40">
        <v>237667</v>
      </c>
      <c r="F56" s="40">
        <v>40624</v>
      </c>
      <c r="G56" s="40"/>
      <c r="H56" s="40">
        <v>20785</v>
      </c>
      <c r="I56" s="40">
        <v>3029</v>
      </c>
      <c r="J56" s="40"/>
      <c r="K56" s="40">
        <v>50720</v>
      </c>
      <c r="L56" s="40">
        <v>60921</v>
      </c>
      <c r="M56" s="40"/>
      <c r="N56" s="40">
        <v>56423</v>
      </c>
      <c r="O56" s="40">
        <v>6816</v>
      </c>
    </row>
    <row r="57" spans="1:15" ht="14.25">
      <c r="A57" s="24"/>
      <c r="B57" s="40"/>
      <c r="C57" s="40"/>
      <c r="D57" s="24"/>
      <c r="E57" s="40"/>
      <c r="F57" s="40"/>
      <c r="G57" s="40"/>
      <c r="H57" s="40"/>
      <c r="I57" s="40"/>
      <c r="J57" s="40"/>
      <c r="K57" s="40"/>
      <c r="L57" s="40"/>
      <c r="M57" s="40"/>
      <c r="N57" s="40"/>
      <c r="O57" s="40"/>
    </row>
    <row r="58" spans="1:15" ht="14.25">
      <c r="A58" s="24" t="s">
        <v>20</v>
      </c>
      <c r="B58" s="40">
        <f>SUM(B59:B60)</f>
        <v>34928</v>
      </c>
      <c r="C58" s="40">
        <f>SUM(C59:C60)</f>
        <v>6297</v>
      </c>
      <c r="D58" s="24"/>
      <c r="E58" s="40">
        <f>SUM(E59:E60)</f>
        <v>34240</v>
      </c>
      <c r="F58" s="40">
        <f>SUM(F59:F60)</f>
        <v>6046</v>
      </c>
      <c r="G58" s="40"/>
      <c r="H58" s="40" t="s">
        <v>54</v>
      </c>
      <c r="I58" s="40" t="s">
        <v>54</v>
      </c>
      <c r="J58" s="40"/>
      <c r="K58" s="40">
        <f>SUM(K59:K60)</f>
        <v>688</v>
      </c>
      <c r="L58" s="40">
        <f>SUM(L59:L60)</f>
        <v>251</v>
      </c>
      <c r="M58" s="40"/>
      <c r="N58" s="40">
        <f>SUM(N59:N60)</f>
        <v>10115</v>
      </c>
      <c r="O58" s="40">
        <f>SUM(O59:O60)</f>
        <v>2205</v>
      </c>
    </row>
    <row r="59" spans="1:15" ht="14.25">
      <c r="A59" s="24" t="s">
        <v>93</v>
      </c>
      <c r="B59" s="40">
        <v>25020</v>
      </c>
      <c r="C59" s="40">
        <v>2985</v>
      </c>
      <c r="D59" s="24"/>
      <c r="E59" s="40">
        <v>25020</v>
      </c>
      <c r="F59" s="40">
        <v>2985</v>
      </c>
      <c r="G59" s="40"/>
      <c r="H59" s="40" t="s">
        <v>54</v>
      </c>
      <c r="I59" s="40" t="s">
        <v>54</v>
      </c>
      <c r="J59" s="40"/>
      <c r="K59" s="40" t="s">
        <v>54</v>
      </c>
      <c r="L59" s="40" t="s">
        <v>54</v>
      </c>
      <c r="M59" s="40"/>
      <c r="N59" s="40">
        <v>7710</v>
      </c>
      <c r="O59" s="40">
        <v>571</v>
      </c>
    </row>
    <row r="60" spans="1:15" ht="14.25">
      <c r="A60" s="24" t="s">
        <v>94</v>
      </c>
      <c r="B60" s="40">
        <f>E60 + K60</f>
        <v>9908</v>
      </c>
      <c r="C60" s="40">
        <f>F60 + L60</f>
        <v>3312</v>
      </c>
      <c r="D60" s="24"/>
      <c r="E60" s="40">
        <v>9220</v>
      </c>
      <c r="F60" s="40">
        <v>3061</v>
      </c>
      <c r="G60" s="40"/>
      <c r="H60" s="40" t="s">
        <v>54</v>
      </c>
      <c r="I60" s="40" t="s">
        <v>54</v>
      </c>
      <c r="J60" s="40"/>
      <c r="K60" s="40">
        <v>688</v>
      </c>
      <c r="L60" s="40">
        <v>251</v>
      </c>
      <c r="M60" s="40"/>
      <c r="N60" s="40">
        <v>2405</v>
      </c>
      <c r="O60" s="40">
        <v>1634</v>
      </c>
    </row>
    <row r="61" spans="1:15" ht="14.25">
      <c r="A61" s="8"/>
      <c r="B61" s="36"/>
      <c r="C61" s="7"/>
      <c r="D61" s="24"/>
      <c r="E61" s="36"/>
      <c r="F61" s="36"/>
      <c r="G61" s="24"/>
      <c r="H61" s="36"/>
      <c r="I61" s="36"/>
      <c r="J61" s="24"/>
      <c r="K61" s="36"/>
      <c r="L61" s="36"/>
      <c r="M61" s="24"/>
      <c r="N61" s="36"/>
      <c r="O61" s="36"/>
    </row>
    <row r="62" spans="1:15" ht="14.25">
      <c r="A62" s="58"/>
      <c r="B62" s="59"/>
      <c r="C62" s="59"/>
      <c r="D62" s="59"/>
      <c r="E62" s="59"/>
      <c r="F62" s="59"/>
      <c r="G62" s="59"/>
      <c r="H62" s="59"/>
      <c r="I62" s="59"/>
      <c r="J62" s="59"/>
      <c r="K62" s="59"/>
      <c r="L62" s="59"/>
      <c r="M62" s="59"/>
      <c r="N62" s="59"/>
      <c r="O62" s="59"/>
    </row>
    <row r="63" spans="1:15" ht="14.25">
      <c r="A63" s="8" t="s">
        <v>59</v>
      </c>
      <c r="B63" s="24"/>
      <c r="C63" s="24"/>
      <c r="D63" s="24"/>
      <c r="E63" s="36"/>
      <c r="F63" s="36"/>
      <c r="G63" s="24"/>
      <c r="H63" s="36"/>
      <c r="I63" s="36"/>
      <c r="J63" s="24"/>
      <c r="K63" s="36"/>
      <c r="L63" s="24"/>
      <c r="M63" s="24"/>
      <c r="N63" s="24"/>
      <c r="O63" s="24"/>
    </row>
    <row r="64" spans="1:15" ht="14.25">
      <c r="A64" s="7"/>
      <c r="B64" s="24"/>
      <c r="C64" s="24"/>
      <c r="D64" s="24"/>
      <c r="E64" s="24"/>
      <c r="F64" s="24"/>
      <c r="G64" s="24"/>
      <c r="H64" s="24"/>
      <c r="I64" s="24"/>
      <c r="J64" s="24"/>
      <c r="K64" s="24"/>
      <c r="L64" s="24"/>
      <c r="M64" s="24"/>
      <c r="N64" s="24"/>
      <c r="O64" s="24"/>
    </row>
    <row r="65" spans="1:15" ht="14.25">
      <c r="A65" s="8" t="s">
        <v>108</v>
      </c>
      <c r="B65" s="36"/>
      <c r="C65" s="24"/>
      <c r="D65" s="24"/>
      <c r="E65" s="36"/>
      <c r="F65" s="36"/>
      <c r="G65" s="24"/>
      <c r="H65" s="36"/>
      <c r="I65" s="36"/>
      <c r="J65" s="24"/>
      <c r="K65" s="36"/>
      <c r="L65" s="24"/>
      <c r="M65" s="24"/>
      <c r="N65" s="36"/>
      <c r="O65" s="36"/>
    </row>
    <row r="66" spans="1:15" ht="14.25">
      <c r="A66" s="8"/>
      <c r="B66" s="36"/>
      <c r="C66" s="36"/>
      <c r="D66" s="24"/>
      <c r="E66" s="36"/>
      <c r="F66" s="36"/>
      <c r="G66" s="24"/>
      <c r="H66" s="36"/>
      <c r="I66" s="36"/>
      <c r="J66" s="24"/>
      <c r="K66" s="36"/>
      <c r="L66" s="24"/>
      <c r="M66" s="24"/>
      <c r="N66" s="36"/>
      <c r="O66" s="36"/>
    </row>
    <row r="67" spans="1:15" ht="14.25">
      <c r="A67" s="8" t="s">
        <v>106</v>
      </c>
      <c r="B67" s="36"/>
      <c r="C67" s="36"/>
      <c r="D67" s="24"/>
      <c r="E67" s="36"/>
      <c r="F67" s="36"/>
      <c r="G67" s="24"/>
      <c r="H67" s="36"/>
      <c r="I67" s="36"/>
      <c r="J67" s="24"/>
      <c r="K67" s="36"/>
      <c r="L67" s="24"/>
      <c r="M67" s="24"/>
      <c r="N67" s="24"/>
      <c r="O67" s="24"/>
    </row>
    <row r="68" spans="1:15" ht="14.25">
      <c r="A68" s="7"/>
      <c r="B68" s="36"/>
      <c r="C68" s="36"/>
      <c r="D68" s="24"/>
      <c r="E68" s="36"/>
      <c r="F68" s="36"/>
      <c r="G68" s="24"/>
      <c r="H68" s="36"/>
      <c r="I68" s="36"/>
      <c r="J68" s="24"/>
      <c r="K68" s="36"/>
      <c r="L68" s="24"/>
      <c r="M68" s="24"/>
      <c r="N68" s="36"/>
      <c r="O68" s="36"/>
    </row>
    <row r="69" spans="1:15" ht="14.25">
      <c r="A69" s="7"/>
      <c r="B69" s="24"/>
      <c r="C69" s="24"/>
      <c r="D69" s="24"/>
      <c r="E69" s="24"/>
      <c r="F69" s="24"/>
      <c r="G69" s="24"/>
      <c r="H69" s="24"/>
      <c r="I69" s="24"/>
      <c r="J69" s="24"/>
      <c r="K69" s="24"/>
      <c r="L69" s="24"/>
      <c r="M69" s="24"/>
      <c r="N69" s="24"/>
      <c r="O69" s="24"/>
    </row>
    <row r="70" spans="1:15" ht="14.25">
      <c r="A70" s="7"/>
      <c r="B70" s="24"/>
      <c r="C70" s="24"/>
      <c r="D70" s="24"/>
      <c r="E70" s="24"/>
      <c r="F70" s="24"/>
      <c r="G70" s="24"/>
      <c r="H70" s="24"/>
      <c r="I70" s="24"/>
      <c r="J70" s="24"/>
      <c r="K70" s="24"/>
      <c r="L70" s="24"/>
      <c r="M70" s="24"/>
      <c r="N70" s="24"/>
      <c r="O70" s="24"/>
    </row>
    <row r="71" spans="1:15" ht="14.25">
      <c r="A71" s="7"/>
      <c r="B71" s="24"/>
      <c r="C71" s="24"/>
      <c r="D71" s="24"/>
      <c r="E71" s="24"/>
      <c r="F71" s="24"/>
      <c r="G71" s="24"/>
      <c r="H71" s="24"/>
      <c r="I71" s="24"/>
      <c r="J71" s="24"/>
      <c r="K71" s="24"/>
      <c r="L71" s="24"/>
      <c r="M71" s="24"/>
      <c r="N71" s="24"/>
      <c r="O71" s="24"/>
    </row>
    <row r="72" spans="1:15" ht="14.25">
      <c r="A72" s="7"/>
      <c r="B72" s="24"/>
      <c r="C72" s="24"/>
      <c r="D72" s="24"/>
      <c r="E72" s="24"/>
      <c r="F72" s="24"/>
      <c r="G72" s="24"/>
      <c r="H72" s="24"/>
      <c r="I72" s="24"/>
      <c r="J72" s="24"/>
      <c r="K72" s="24"/>
      <c r="L72" s="24"/>
      <c r="M72" s="24"/>
      <c r="N72" s="24"/>
      <c r="O72" s="24"/>
    </row>
    <row r="73" spans="1:15" ht="14.25">
      <c r="A73" s="7"/>
      <c r="B73" s="24"/>
      <c r="C73" s="24"/>
      <c r="D73" s="24"/>
      <c r="E73" s="24"/>
      <c r="F73" s="24"/>
      <c r="G73" s="24"/>
      <c r="H73" s="24"/>
      <c r="I73" s="24"/>
      <c r="J73" s="24"/>
      <c r="K73" s="24"/>
      <c r="L73" s="24"/>
      <c r="M73" s="24"/>
      <c r="N73" s="24"/>
      <c r="O73" s="24"/>
    </row>
    <row r="74" spans="1:15" ht="14.25">
      <c r="A74" s="7"/>
      <c r="B74" s="24"/>
      <c r="C74" s="24"/>
      <c r="D74" s="24"/>
      <c r="E74" s="24"/>
      <c r="F74" s="24"/>
      <c r="G74" s="24"/>
      <c r="H74" s="24"/>
      <c r="I74" s="24"/>
      <c r="J74" s="24"/>
      <c r="K74" s="24"/>
      <c r="L74" s="24"/>
      <c r="M74" s="24"/>
      <c r="N74" s="24"/>
      <c r="O74" s="24"/>
    </row>
    <row r="75" spans="1:15" ht="14.25">
      <c r="A75" s="7"/>
      <c r="B75" s="24"/>
      <c r="C75" s="24"/>
      <c r="D75" s="24"/>
      <c r="E75" s="24"/>
      <c r="F75" s="24"/>
      <c r="G75" s="24"/>
      <c r="H75" s="24"/>
      <c r="I75" s="24"/>
      <c r="J75" s="24"/>
      <c r="K75" s="24"/>
      <c r="L75" s="24"/>
      <c r="M75" s="24"/>
      <c r="N75" s="24"/>
      <c r="O75" s="24"/>
    </row>
    <row r="76" spans="1:15" ht="14.25">
      <c r="A76" s="7"/>
      <c r="B76" s="24"/>
      <c r="C76" s="24"/>
      <c r="D76" s="24"/>
      <c r="E76" s="24"/>
      <c r="F76" s="24"/>
      <c r="G76" s="24"/>
      <c r="H76" s="24"/>
      <c r="I76" s="24"/>
      <c r="J76" s="24"/>
      <c r="K76" s="24"/>
      <c r="L76" s="24"/>
      <c r="M76" s="24"/>
      <c r="N76" s="24"/>
      <c r="O76" s="24"/>
    </row>
    <row r="77" spans="1:15" ht="14.25">
      <c r="A77" s="7"/>
      <c r="B77" s="24"/>
      <c r="C77" s="24"/>
      <c r="D77" s="24"/>
      <c r="E77" s="24"/>
      <c r="F77" s="24"/>
      <c r="G77" s="24"/>
      <c r="H77" s="24"/>
      <c r="I77" s="24"/>
      <c r="J77" s="24"/>
      <c r="K77" s="24"/>
      <c r="L77" s="24"/>
      <c r="M77" s="24"/>
      <c r="N77" s="24"/>
      <c r="O77" s="24"/>
    </row>
    <row r="78" spans="1:15" ht="14.25">
      <c r="A78" s="7"/>
      <c r="B78" s="24"/>
      <c r="C78" s="24"/>
      <c r="D78" s="24"/>
      <c r="E78" s="24"/>
      <c r="F78" s="24"/>
      <c r="G78" s="24"/>
      <c r="H78" s="24"/>
      <c r="I78" s="24"/>
      <c r="J78" s="24"/>
      <c r="K78" s="24"/>
      <c r="L78" s="24"/>
      <c r="M78" s="24"/>
      <c r="N78" s="24"/>
      <c r="O78" s="24"/>
    </row>
    <row r="79" spans="1:15" ht="14.25">
      <c r="A79" s="7"/>
      <c r="B79" s="24"/>
      <c r="C79" s="24"/>
      <c r="D79" s="24"/>
      <c r="E79" s="24"/>
      <c r="F79" s="24"/>
      <c r="G79" s="24"/>
      <c r="H79" s="24"/>
      <c r="I79" s="24"/>
      <c r="J79" s="24"/>
      <c r="K79" s="24"/>
      <c r="L79" s="24"/>
      <c r="M79" s="24"/>
      <c r="N79" s="24"/>
      <c r="O79" s="24"/>
    </row>
    <row r="80" spans="1:15" ht="14.25">
      <c r="A80" s="7"/>
      <c r="B80" s="24"/>
      <c r="C80" s="24"/>
      <c r="D80" s="24"/>
      <c r="E80" s="24"/>
      <c r="F80" s="24"/>
      <c r="G80" s="24"/>
      <c r="H80" s="24"/>
      <c r="I80" s="24"/>
      <c r="J80" s="24"/>
      <c r="K80" s="24"/>
      <c r="L80" s="24"/>
      <c r="M80" s="24"/>
      <c r="N80" s="24"/>
      <c r="O80" s="24"/>
    </row>
    <row r="81" spans="1:15" ht="14.25">
      <c r="A81" s="7"/>
      <c r="B81" s="24"/>
      <c r="C81" s="24"/>
      <c r="D81" s="24"/>
      <c r="E81" s="24"/>
      <c r="F81" s="24"/>
      <c r="G81" s="24"/>
      <c r="H81" s="24"/>
      <c r="I81" s="24"/>
      <c r="J81" s="24"/>
      <c r="K81" s="24"/>
      <c r="L81" s="24"/>
      <c r="M81" s="24"/>
      <c r="N81" s="24"/>
      <c r="O81" s="24"/>
    </row>
    <row r="82" spans="1:15" ht="14.25">
      <c r="A82" s="7"/>
      <c r="B82" s="24"/>
      <c r="C82" s="24"/>
      <c r="D82" s="24"/>
      <c r="E82" s="24"/>
      <c r="F82" s="24"/>
      <c r="G82" s="24"/>
      <c r="H82" s="24"/>
      <c r="I82" s="24"/>
      <c r="J82" s="24"/>
      <c r="K82" s="24"/>
      <c r="L82" s="24"/>
      <c r="M82" s="24"/>
      <c r="N82" s="24"/>
      <c r="O82" s="24"/>
    </row>
    <row r="83" spans="1:15" ht="14.25">
      <c r="A83" s="7"/>
      <c r="B83" s="24"/>
      <c r="C83" s="24"/>
      <c r="D83" s="24"/>
      <c r="E83" s="24"/>
      <c r="F83" s="24"/>
      <c r="G83" s="24"/>
      <c r="H83" s="24"/>
      <c r="I83" s="24"/>
      <c r="J83" s="24"/>
      <c r="K83" s="24"/>
      <c r="L83" s="24"/>
      <c r="M83" s="24"/>
      <c r="N83" s="24"/>
      <c r="O83" s="24"/>
    </row>
    <row r="84" spans="1:15" ht="14.25">
      <c r="A84" s="7"/>
      <c r="B84" s="24"/>
      <c r="C84" s="24"/>
      <c r="D84" s="24"/>
      <c r="E84" s="24"/>
      <c r="F84" s="24"/>
      <c r="G84" s="24"/>
      <c r="H84" s="24"/>
      <c r="I84" s="24"/>
      <c r="J84" s="24"/>
      <c r="K84" s="24"/>
      <c r="L84" s="24"/>
      <c r="M84" s="24"/>
      <c r="N84" s="24"/>
      <c r="O84" s="24"/>
    </row>
    <row r="85" spans="1:15" ht="14.25">
      <c r="A85" s="7"/>
      <c r="B85" s="24"/>
      <c r="C85" s="24"/>
      <c r="D85" s="24"/>
      <c r="E85" s="24"/>
      <c r="F85" s="24"/>
      <c r="G85" s="24"/>
      <c r="H85" s="24"/>
      <c r="I85" s="24"/>
      <c r="J85" s="24"/>
      <c r="K85" s="24"/>
      <c r="L85" s="24"/>
      <c r="M85" s="24"/>
      <c r="N85" s="24"/>
      <c r="O85" s="24"/>
    </row>
    <row r="86" spans="1:15" ht="14.25">
      <c r="A86" s="7"/>
      <c r="B86" s="24"/>
      <c r="C86" s="24"/>
      <c r="D86" s="24"/>
      <c r="E86" s="24"/>
      <c r="F86" s="24"/>
      <c r="G86" s="24"/>
      <c r="H86" s="24"/>
      <c r="I86" s="24"/>
      <c r="J86" s="24"/>
      <c r="K86" s="24"/>
      <c r="L86" s="24"/>
      <c r="M86" s="24"/>
      <c r="N86" s="24"/>
      <c r="O86" s="24"/>
    </row>
  </sheetData>
  <mergeCells count="8">
    <mergeCell ref="A39:O39"/>
    <mergeCell ref="A1:O1"/>
    <mergeCell ref="B4:L4"/>
    <mergeCell ref="B5:C5"/>
    <mergeCell ref="E5:F5"/>
    <mergeCell ref="H5:I5"/>
    <mergeCell ref="K5:L5"/>
    <mergeCell ref="N5:O5"/>
  </mergeCells>
  <pageMargins left="0.7" right="0.7" top="0.75" bottom="0.75" header="0.3" footer="0.3"/>
  <pageSetup scale="72" fitToHeight="2"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7"/>
  <sheetViews>
    <sheetView workbookViewId="0">
      <selection sqref="A1:O1"/>
    </sheetView>
  </sheetViews>
  <sheetFormatPr defaultRowHeight="12.75"/>
  <cols>
    <col min="1" max="1" width="45.7109375" customWidth="1"/>
    <col min="2" max="3" width="11.7109375" customWidth="1"/>
    <col min="4" max="4" width="1.7109375" customWidth="1"/>
    <col min="5" max="6" width="11.7109375" customWidth="1"/>
    <col min="7" max="7" width="1.7109375" customWidth="1"/>
    <col min="8" max="9" width="11.7109375" customWidth="1"/>
    <col min="10" max="10" width="1.7109375" customWidth="1"/>
    <col min="11" max="12" width="11.7109375" customWidth="1"/>
    <col min="13" max="13" width="1.7109375" customWidth="1"/>
    <col min="14" max="256" width="11.7109375" customWidth="1"/>
  </cols>
  <sheetData>
    <row r="1" spans="1:15" ht="40.5" customHeight="1">
      <c r="A1" s="45" t="s">
        <v>34</v>
      </c>
      <c r="B1" s="45"/>
      <c r="C1" s="45"/>
      <c r="D1" s="45"/>
      <c r="E1" s="45"/>
      <c r="F1" s="45"/>
      <c r="G1" s="45"/>
      <c r="H1" s="45"/>
      <c r="I1" s="45"/>
      <c r="J1" s="45"/>
      <c r="K1" s="45"/>
      <c r="L1" s="45"/>
      <c r="M1" s="45"/>
      <c r="N1" s="45"/>
      <c r="O1" s="45"/>
    </row>
    <row r="2" spans="1:15" ht="20.25">
      <c r="A2" s="39" t="s">
        <v>109</v>
      </c>
      <c r="B2" s="7"/>
      <c r="C2" s="7"/>
      <c r="D2" s="7"/>
      <c r="E2" s="7"/>
      <c r="F2" s="10"/>
      <c r="G2" s="9"/>
      <c r="H2" s="10"/>
      <c r="I2" s="10"/>
      <c r="J2" s="9"/>
      <c r="K2" s="10"/>
      <c r="L2" s="10"/>
      <c r="M2" s="9"/>
      <c r="N2" s="9"/>
      <c r="O2" s="9"/>
    </row>
    <row r="3" spans="1:15" ht="14.25">
      <c r="A3" s="7"/>
      <c r="B3" s="7"/>
      <c r="C3" s="7"/>
      <c r="D3" s="7"/>
      <c r="E3" s="7"/>
      <c r="F3" s="9"/>
      <c r="G3" s="9"/>
      <c r="H3" s="9"/>
      <c r="I3" s="9"/>
      <c r="J3" s="9"/>
      <c r="K3" s="9"/>
      <c r="L3" s="9"/>
      <c r="M3" s="9"/>
      <c r="N3" s="9"/>
      <c r="O3" s="9"/>
    </row>
    <row r="4" spans="1:15" ht="14.25">
      <c r="A4" s="12"/>
      <c r="B4" s="41" t="s">
        <v>0</v>
      </c>
      <c r="C4" s="41"/>
      <c r="D4" s="41"/>
      <c r="E4" s="41"/>
      <c r="F4" s="41"/>
      <c r="G4" s="41"/>
      <c r="H4" s="41"/>
      <c r="I4" s="41"/>
      <c r="J4" s="41"/>
      <c r="K4" s="41"/>
      <c r="L4" s="41"/>
      <c r="M4" s="47"/>
      <c r="N4" s="47"/>
      <c r="O4" s="47"/>
    </row>
    <row r="5" spans="1:15" ht="16.5">
      <c r="A5" s="15"/>
      <c r="B5" s="42" t="s">
        <v>120</v>
      </c>
      <c r="C5" s="42"/>
      <c r="D5" s="14"/>
      <c r="E5" s="43" t="s">
        <v>1</v>
      </c>
      <c r="F5" s="43"/>
      <c r="G5" s="16"/>
      <c r="H5" s="44" t="s">
        <v>32</v>
      </c>
      <c r="I5" s="44"/>
      <c r="J5" s="16"/>
      <c r="K5" s="44" t="s">
        <v>2</v>
      </c>
      <c r="L5" s="44"/>
      <c r="M5" s="16"/>
      <c r="N5" s="44" t="s">
        <v>33</v>
      </c>
      <c r="O5" s="44"/>
    </row>
    <row r="6" spans="1:15" ht="14.25">
      <c r="A6" s="17" t="s">
        <v>30</v>
      </c>
      <c r="B6" s="18" t="s">
        <v>36</v>
      </c>
      <c r="C6" s="18" t="s">
        <v>37</v>
      </c>
      <c r="D6" s="19"/>
      <c r="E6" s="18" t="s">
        <v>36</v>
      </c>
      <c r="F6" s="18" t="s">
        <v>37</v>
      </c>
      <c r="G6" s="20"/>
      <c r="H6" s="18" t="s">
        <v>36</v>
      </c>
      <c r="I6" s="18" t="s">
        <v>37</v>
      </c>
      <c r="J6" s="20"/>
      <c r="K6" s="18" t="s">
        <v>36</v>
      </c>
      <c r="L6" s="18" t="s">
        <v>37</v>
      </c>
      <c r="M6" s="20"/>
      <c r="N6" s="18" t="s">
        <v>36</v>
      </c>
      <c r="O6" s="18" t="s">
        <v>37</v>
      </c>
    </row>
    <row r="7" spans="1:15" ht="14.25">
      <c r="A7" s="15"/>
      <c r="B7" s="21"/>
      <c r="C7" s="21"/>
      <c r="D7" s="22"/>
      <c r="E7" s="21"/>
      <c r="F7" s="21"/>
      <c r="G7" s="21"/>
      <c r="H7" s="21"/>
      <c r="I7" s="21"/>
      <c r="J7" s="21"/>
      <c r="K7" s="21"/>
      <c r="L7" s="21"/>
      <c r="M7" s="21"/>
      <c r="N7" s="21"/>
      <c r="O7" s="21"/>
    </row>
    <row r="8" spans="1:15" ht="14.25">
      <c r="A8" s="24" t="s">
        <v>21</v>
      </c>
      <c r="B8" s="40">
        <f>+B10+B25+B37</f>
        <v>695685</v>
      </c>
      <c r="C8" s="40">
        <f>+C10+C25+C37</f>
        <v>322362</v>
      </c>
      <c r="D8" s="24"/>
      <c r="E8" s="40">
        <f>+E10+E25+E37</f>
        <v>600291</v>
      </c>
      <c r="F8" s="40">
        <f>+F10+F25+F37</f>
        <v>217840</v>
      </c>
      <c r="G8" s="40"/>
      <c r="H8" s="40">
        <f>+H10+H25</f>
        <v>25344</v>
      </c>
      <c r="I8" s="40">
        <f>+I10+I25</f>
        <v>2895</v>
      </c>
      <c r="J8" s="40"/>
      <c r="K8" s="40">
        <f>+K10+K25+K37</f>
        <v>70050</v>
      </c>
      <c r="L8" s="40">
        <f>+L10+L25+L37</f>
        <v>101627</v>
      </c>
      <c r="M8" s="40"/>
      <c r="N8" s="40">
        <f>+N10+N25+N37</f>
        <v>153034</v>
      </c>
      <c r="O8" s="40">
        <f>+O10+O25+O37</f>
        <v>33589</v>
      </c>
    </row>
    <row r="9" spans="1:15" ht="14.25">
      <c r="A9" s="24"/>
      <c r="B9" s="40" t="s">
        <v>42</v>
      </c>
      <c r="C9" s="40"/>
      <c r="D9" s="24"/>
      <c r="E9" s="40"/>
      <c r="F9" s="40"/>
      <c r="G9" s="40"/>
      <c r="H9" s="40"/>
      <c r="I9" s="40"/>
      <c r="J9" s="40"/>
      <c r="K9" s="40"/>
      <c r="L9" s="40"/>
      <c r="M9" s="40"/>
      <c r="N9" s="40"/>
      <c r="O9" s="40"/>
    </row>
    <row r="10" spans="1:15" ht="14.25">
      <c r="A10" s="24" t="s">
        <v>22</v>
      </c>
      <c r="B10" s="40">
        <f>+B11+B20</f>
        <v>359162</v>
      </c>
      <c r="C10" s="40">
        <f>+C11+C20</f>
        <v>209231</v>
      </c>
      <c r="D10" s="24"/>
      <c r="E10" s="40">
        <f>+E11+E20</f>
        <v>334377</v>
      </c>
      <c r="F10" s="40">
        <f>+F11+F20</f>
        <v>168825</v>
      </c>
      <c r="G10" s="40"/>
      <c r="H10" s="40">
        <f>+H11+H20</f>
        <v>4769</v>
      </c>
      <c r="I10" s="40">
        <f>+I11+I20</f>
        <v>25</v>
      </c>
      <c r="J10" s="40"/>
      <c r="K10" s="40">
        <f>+K11+K20</f>
        <v>20016</v>
      </c>
      <c r="L10" s="40">
        <f>+L11+L20</f>
        <v>40381</v>
      </c>
      <c r="M10" s="40"/>
      <c r="N10" s="40">
        <f>+N11+N20</f>
        <v>82885</v>
      </c>
      <c r="O10" s="40">
        <f>+O11+O20</f>
        <v>23993</v>
      </c>
    </row>
    <row r="11" spans="1:15" ht="14.25">
      <c r="A11" s="24" t="s">
        <v>72</v>
      </c>
      <c r="B11" s="40">
        <v>247487</v>
      </c>
      <c r="C11" s="40">
        <v>125473</v>
      </c>
      <c r="D11" s="24"/>
      <c r="E11" s="40">
        <v>229081</v>
      </c>
      <c r="F11" s="40">
        <f>SUM(F12:F18)</f>
        <v>104967</v>
      </c>
      <c r="G11" s="40"/>
      <c r="H11" s="40">
        <f>SUM(H12:H18)</f>
        <v>4387</v>
      </c>
      <c r="I11" s="40">
        <v>23</v>
      </c>
      <c r="J11" s="40"/>
      <c r="K11" s="40">
        <f>SUM(K12:K18)</f>
        <v>14019</v>
      </c>
      <c r="L11" s="40">
        <f>SUM(L12:L18)</f>
        <v>20483</v>
      </c>
      <c r="M11" s="40"/>
      <c r="N11" s="40">
        <v>59974</v>
      </c>
      <c r="O11" s="40">
        <f>SUM(O12:O18)</f>
        <v>21355</v>
      </c>
    </row>
    <row r="12" spans="1:15" ht="14.25">
      <c r="A12" s="24" t="s">
        <v>73</v>
      </c>
      <c r="B12" s="40">
        <v>58653</v>
      </c>
      <c r="C12" s="40">
        <v>15749</v>
      </c>
      <c r="D12" s="24"/>
      <c r="E12" s="40">
        <v>46903</v>
      </c>
      <c r="F12" s="40">
        <v>4765</v>
      </c>
      <c r="G12" s="40"/>
      <c r="H12" s="40">
        <v>2390</v>
      </c>
      <c r="I12" s="40">
        <v>16</v>
      </c>
      <c r="J12" s="40"/>
      <c r="K12" s="40">
        <v>9360</v>
      </c>
      <c r="L12" s="40">
        <v>10968</v>
      </c>
      <c r="M12" s="40"/>
      <c r="N12" s="40">
        <v>9568</v>
      </c>
      <c r="O12" s="40">
        <v>125</v>
      </c>
    </row>
    <row r="13" spans="1:15" ht="14.25">
      <c r="A13" s="24" t="s">
        <v>74</v>
      </c>
      <c r="B13" s="40">
        <v>62776</v>
      </c>
      <c r="C13" s="40">
        <v>21135</v>
      </c>
      <c r="D13" s="24"/>
      <c r="E13" s="40">
        <v>60254</v>
      </c>
      <c r="F13" s="40">
        <v>12787</v>
      </c>
      <c r="G13" s="40"/>
      <c r="H13" s="40" t="s">
        <v>53</v>
      </c>
      <c r="I13" s="40" t="s">
        <v>53</v>
      </c>
      <c r="J13" s="40"/>
      <c r="K13" s="40">
        <v>2522</v>
      </c>
      <c r="L13" s="40">
        <v>8348</v>
      </c>
      <c r="M13" s="40"/>
      <c r="N13" s="40">
        <v>12005</v>
      </c>
      <c r="O13" s="40">
        <v>1383</v>
      </c>
    </row>
    <row r="14" spans="1:15" ht="14.25">
      <c r="A14" s="24" t="s">
        <v>75</v>
      </c>
      <c r="B14" s="40">
        <v>2000</v>
      </c>
      <c r="C14" s="40">
        <v>553</v>
      </c>
      <c r="D14" s="24"/>
      <c r="E14" s="40">
        <v>368</v>
      </c>
      <c r="F14" s="40">
        <v>296</v>
      </c>
      <c r="G14" s="40"/>
      <c r="H14" s="40">
        <v>1399</v>
      </c>
      <c r="I14" s="40">
        <v>6</v>
      </c>
      <c r="J14" s="40"/>
      <c r="K14" s="40">
        <v>242</v>
      </c>
      <c r="L14" s="40">
        <v>251</v>
      </c>
      <c r="M14" s="40"/>
      <c r="N14" s="40">
        <v>0</v>
      </c>
      <c r="O14" s="40">
        <v>0</v>
      </c>
    </row>
    <row r="15" spans="1:15" ht="14.25">
      <c r="A15" s="24" t="s">
        <v>76</v>
      </c>
      <c r="B15" s="40">
        <v>3686</v>
      </c>
      <c r="C15" s="40">
        <v>1837</v>
      </c>
      <c r="D15" s="24"/>
      <c r="E15" s="40">
        <v>2986</v>
      </c>
      <c r="F15" s="40">
        <v>989</v>
      </c>
      <c r="G15" s="40"/>
      <c r="H15" s="40">
        <v>278</v>
      </c>
      <c r="I15" s="40">
        <v>1</v>
      </c>
      <c r="J15" s="40"/>
      <c r="K15" s="40">
        <v>422</v>
      </c>
      <c r="L15" s="40">
        <v>847</v>
      </c>
      <c r="M15" s="40"/>
      <c r="N15" s="40">
        <v>349</v>
      </c>
      <c r="O15" s="40">
        <v>6</v>
      </c>
    </row>
    <row r="16" spans="1:15" ht="14.25">
      <c r="A16" s="24" t="s">
        <v>77</v>
      </c>
      <c r="B16" s="40">
        <v>7406</v>
      </c>
      <c r="C16" s="40">
        <v>1333</v>
      </c>
      <c r="D16" s="24"/>
      <c r="E16" s="40">
        <v>5673</v>
      </c>
      <c r="F16" s="40">
        <v>1308</v>
      </c>
      <c r="G16" s="40"/>
      <c r="H16" s="40">
        <v>320</v>
      </c>
      <c r="I16" s="40">
        <v>0</v>
      </c>
      <c r="J16" s="40"/>
      <c r="K16" s="40">
        <v>1413</v>
      </c>
      <c r="L16" s="40">
        <v>25</v>
      </c>
      <c r="M16" s="40"/>
      <c r="N16" s="40">
        <v>1170</v>
      </c>
      <c r="O16" s="40">
        <v>683</v>
      </c>
    </row>
    <row r="17" spans="1:15" ht="14.25">
      <c r="A17" s="24" t="s">
        <v>78</v>
      </c>
      <c r="B17" s="40">
        <v>13855</v>
      </c>
      <c r="C17" s="40">
        <v>3654</v>
      </c>
      <c r="D17" s="24"/>
      <c r="E17" s="40">
        <v>13855</v>
      </c>
      <c r="F17" s="40">
        <v>3654</v>
      </c>
      <c r="G17" s="40"/>
      <c r="H17" s="40" t="s">
        <v>53</v>
      </c>
      <c r="I17" s="40" t="s">
        <v>53</v>
      </c>
      <c r="J17" s="40"/>
      <c r="K17" s="40" t="s">
        <v>52</v>
      </c>
      <c r="L17" s="40" t="s">
        <v>54</v>
      </c>
      <c r="M17" s="40"/>
      <c r="N17" s="40">
        <v>5763</v>
      </c>
      <c r="O17" s="40">
        <v>1203</v>
      </c>
    </row>
    <row r="18" spans="1:15" ht="14.25">
      <c r="A18" s="24" t="s">
        <v>79</v>
      </c>
      <c r="B18" s="40">
        <v>99102</v>
      </c>
      <c r="C18" s="40">
        <v>81212</v>
      </c>
      <c r="D18" s="24"/>
      <c r="E18" s="40">
        <v>99042</v>
      </c>
      <c r="F18" s="40">
        <v>81168</v>
      </c>
      <c r="G18" s="40"/>
      <c r="H18" s="40" t="s">
        <v>53</v>
      </c>
      <c r="I18" s="40" t="s">
        <v>53</v>
      </c>
      <c r="J18" s="40"/>
      <c r="K18" s="40">
        <v>60</v>
      </c>
      <c r="L18" s="40">
        <v>44</v>
      </c>
      <c r="M18" s="40"/>
      <c r="N18" s="40">
        <v>31119</v>
      </c>
      <c r="O18" s="40">
        <v>17955</v>
      </c>
    </row>
    <row r="19" spans="1:15" ht="14.25">
      <c r="A19" s="24"/>
      <c r="B19" s="40"/>
      <c r="C19" s="40" t="s">
        <v>43</v>
      </c>
      <c r="D19" s="24"/>
      <c r="E19" s="40"/>
      <c r="F19" s="40"/>
      <c r="G19" s="40"/>
      <c r="H19" s="40"/>
      <c r="I19" s="40"/>
      <c r="J19" s="40"/>
      <c r="K19" s="40"/>
      <c r="L19" s="40"/>
      <c r="M19" s="40"/>
      <c r="N19" s="40"/>
      <c r="O19" s="40"/>
    </row>
    <row r="20" spans="1:15" ht="14.25">
      <c r="A20" s="24" t="s">
        <v>80</v>
      </c>
      <c r="B20" s="40">
        <f>SUM(B21:B23)</f>
        <v>111675</v>
      </c>
      <c r="C20" s="40">
        <f>SUM(C21:C23)</f>
        <v>83758</v>
      </c>
      <c r="D20" s="24"/>
      <c r="E20" s="40">
        <f>SUM(E21:E23)</f>
        <v>105296</v>
      </c>
      <c r="F20" s="40">
        <f>SUM(F21:F23)</f>
        <v>63858</v>
      </c>
      <c r="G20" s="40"/>
      <c r="H20" s="40">
        <f>SUM(H21:H23)</f>
        <v>382</v>
      </c>
      <c r="I20" s="40">
        <f>SUM(I21:I23)</f>
        <v>2</v>
      </c>
      <c r="J20" s="40"/>
      <c r="K20" s="40">
        <f>SUM(K21:K23)</f>
        <v>5997</v>
      </c>
      <c r="L20" s="40">
        <f>SUM(L21:L23)</f>
        <v>19898</v>
      </c>
      <c r="M20" s="40"/>
      <c r="N20" s="40">
        <f>SUM(N21:N23)</f>
        <v>22911</v>
      </c>
      <c r="O20" s="40">
        <f>SUM(O21:O23)</f>
        <v>2638</v>
      </c>
    </row>
    <row r="21" spans="1:15" ht="14.25">
      <c r="A21" s="24" t="s">
        <v>81</v>
      </c>
      <c r="B21" s="40">
        <v>3451</v>
      </c>
      <c r="C21" s="40">
        <v>451</v>
      </c>
      <c r="D21" s="24"/>
      <c r="E21" s="40" t="s">
        <v>54</v>
      </c>
      <c r="F21" s="40" t="s">
        <v>54</v>
      </c>
      <c r="G21" s="40"/>
      <c r="H21" s="40">
        <v>382</v>
      </c>
      <c r="I21" s="40">
        <v>2</v>
      </c>
      <c r="J21" s="40"/>
      <c r="K21" s="40">
        <v>3069</v>
      </c>
      <c r="L21" s="40">
        <v>449</v>
      </c>
      <c r="M21" s="40"/>
      <c r="N21" s="40" t="s">
        <v>54</v>
      </c>
      <c r="O21" s="40" t="s">
        <v>54</v>
      </c>
    </row>
    <row r="22" spans="1:15" ht="14.25">
      <c r="A22" s="24" t="s">
        <v>82</v>
      </c>
      <c r="B22" s="40">
        <v>69753</v>
      </c>
      <c r="C22" s="40">
        <v>58120</v>
      </c>
      <c r="D22" s="24"/>
      <c r="E22" s="40">
        <v>66825</v>
      </c>
      <c r="F22" s="40">
        <v>38671</v>
      </c>
      <c r="G22" s="40"/>
      <c r="H22" s="40" t="s">
        <v>54</v>
      </c>
      <c r="I22" s="40" t="s">
        <v>54</v>
      </c>
      <c r="J22" s="40"/>
      <c r="K22" s="40">
        <v>2928</v>
      </c>
      <c r="L22" s="40">
        <v>19449</v>
      </c>
      <c r="M22" s="40"/>
      <c r="N22" s="40">
        <v>13085</v>
      </c>
      <c r="O22" s="40">
        <v>1118</v>
      </c>
    </row>
    <row r="23" spans="1:15" ht="14.25">
      <c r="A23" s="24" t="s">
        <v>79</v>
      </c>
      <c r="B23" s="40">
        <v>38471</v>
      </c>
      <c r="C23" s="40">
        <v>25187</v>
      </c>
      <c r="D23" s="24"/>
      <c r="E23" s="40">
        <v>38471</v>
      </c>
      <c r="F23" s="40">
        <v>25187</v>
      </c>
      <c r="G23" s="40"/>
      <c r="H23" s="40" t="s">
        <v>54</v>
      </c>
      <c r="I23" s="40" t="s">
        <v>54</v>
      </c>
      <c r="J23" s="40"/>
      <c r="K23" s="40" t="s">
        <v>54</v>
      </c>
      <c r="L23" s="40" t="s">
        <v>54</v>
      </c>
      <c r="M23" s="40"/>
      <c r="N23" s="40">
        <v>9826</v>
      </c>
      <c r="O23" s="40">
        <v>1520</v>
      </c>
    </row>
    <row r="24" spans="1:15" ht="14.25">
      <c r="A24" s="24"/>
      <c r="B24" s="40"/>
      <c r="C24" s="40"/>
      <c r="D24" s="24"/>
      <c r="E24" s="40"/>
      <c r="F24" s="40"/>
      <c r="G24" s="40"/>
      <c r="H24" s="40"/>
      <c r="I24" s="40"/>
      <c r="J24" s="40"/>
      <c r="K24" s="40"/>
      <c r="L24" s="40"/>
      <c r="M24" s="40"/>
      <c r="N24" s="40"/>
      <c r="O24" s="40"/>
    </row>
    <row r="25" spans="1:15" ht="14.25">
      <c r="A25" s="24" t="s">
        <v>25</v>
      </c>
      <c r="B25" s="40">
        <v>305120</v>
      </c>
      <c r="C25" s="40">
        <v>107892</v>
      </c>
      <c r="D25" s="24"/>
      <c r="E25" s="40">
        <f>SUM(E26:E35)</f>
        <v>235244</v>
      </c>
      <c r="F25" s="40">
        <f>SUM(F26:F35)</f>
        <v>43950</v>
      </c>
      <c r="G25" s="40"/>
      <c r="H25" s="40">
        <f>SUM(H26:H35)</f>
        <v>20575</v>
      </c>
      <c r="I25" s="40">
        <f>SUM(I26:I35)</f>
        <v>2870</v>
      </c>
      <c r="J25" s="40"/>
      <c r="K25" s="40">
        <f>SUM(K26:K35)</f>
        <v>49301</v>
      </c>
      <c r="L25" s="40">
        <f>SUM(L26:L35)</f>
        <v>61072</v>
      </c>
      <c r="M25" s="40"/>
      <c r="N25" s="40">
        <f>SUM(N26:N35)</f>
        <v>58572</v>
      </c>
      <c r="O25" s="40">
        <f>SUM(O26:O35)</f>
        <v>7738</v>
      </c>
    </row>
    <row r="26" spans="1:15" ht="14.25">
      <c r="A26" s="24" t="s">
        <v>64</v>
      </c>
      <c r="B26" s="40">
        <v>78427</v>
      </c>
      <c r="C26" s="40">
        <v>20860</v>
      </c>
      <c r="D26" s="24"/>
      <c r="E26" s="40">
        <v>47262</v>
      </c>
      <c r="F26" s="40">
        <v>5302</v>
      </c>
      <c r="G26" s="40"/>
      <c r="H26" s="40">
        <v>7485</v>
      </c>
      <c r="I26" s="40">
        <v>95</v>
      </c>
      <c r="J26" s="40"/>
      <c r="K26" s="40">
        <v>23680</v>
      </c>
      <c r="L26" s="40">
        <v>15463</v>
      </c>
      <c r="M26" s="40"/>
      <c r="N26" s="40">
        <v>11073</v>
      </c>
      <c r="O26" s="40">
        <v>750</v>
      </c>
    </row>
    <row r="27" spans="1:15" ht="14.25">
      <c r="A27" s="24" t="s">
        <v>65</v>
      </c>
      <c r="B27" s="40">
        <v>51018</v>
      </c>
      <c r="C27" s="40">
        <v>24527</v>
      </c>
      <c r="D27" s="24"/>
      <c r="E27" s="40">
        <v>40151</v>
      </c>
      <c r="F27" s="40">
        <v>7849</v>
      </c>
      <c r="G27" s="40"/>
      <c r="H27" s="40">
        <v>4353</v>
      </c>
      <c r="I27" s="40">
        <v>664</v>
      </c>
      <c r="J27" s="40"/>
      <c r="K27" s="40">
        <v>6514</v>
      </c>
      <c r="L27" s="40">
        <v>16014</v>
      </c>
      <c r="M27" s="40"/>
      <c r="N27" s="40">
        <v>9761</v>
      </c>
      <c r="O27" s="40">
        <v>2306</v>
      </c>
    </row>
    <row r="28" spans="1:15" ht="14.25">
      <c r="A28" s="24" t="s">
        <v>83</v>
      </c>
      <c r="B28" s="40">
        <v>65466</v>
      </c>
      <c r="C28" s="40">
        <v>18068</v>
      </c>
      <c r="D28" s="24"/>
      <c r="E28" s="40">
        <v>58346</v>
      </c>
      <c r="F28" s="40">
        <v>7888</v>
      </c>
      <c r="G28" s="40"/>
      <c r="H28" s="40">
        <v>436</v>
      </c>
      <c r="I28" s="40">
        <v>340</v>
      </c>
      <c r="J28" s="40"/>
      <c r="K28" s="40">
        <v>6684</v>
      </c>
      <c r="L28" s="40">
        <v>9840</v>
      </c>
      <c r="M28" s="40"/>
      <c r="N28" s="40">
        <v>15322</v>
      </c>
      <c r="O28" s="40">
        <v>1664</v>
      </c>
    </row>
    <row r="29" spans="1:15" ht="14.25">
      <c r="A29" s="24" t="s">
        <v>15</v>
      </c>
      <c r="B29" s="40">
        <v>58346</v>
      </c>
      <c r="C29" s="40">
        <v>25559</v>
      </c>
      <c r="D29" s="24"/>
      <c r="E29" s="40">
        <v>54720</v>
      </c>
      <c r="F29" s="40">
        <v>15159</v>
      </c>
      <c r="G29" s="40"/>
      <c r="H29" s="40">
        <v>761</v>
      </c>
      <c r="I29" s="40">
        <v>421</v>
      </c>
      <c r="J29" s="40"/>
      <c r="K29" s="40">
        <v>2865</v>
      </c>
      <c r="L29" s="40">
        <v>9979</v>
      </c>
      <c r="M29" s="40"/>
      <c r="N29" s="40">
        <v>13472</v>
      </c>
      <c r="O29" s="40">
        <v>1819</v>
      </c>
    </row>
    <row r="30" spans="1:15" ht="14.25">
      <c r="A30" s="24" t="s">
        <v>84</v>
      </c>
      <c r="B30" s="40">
        <v>11190</v>
      </c>
      <c r="C30" s="40">
        <v>5395</v>
      </c>
      <c r="D30" s="24"/>
      <c r="E30" s="40">
        <v>4639</v>
      </c>
      <c r="F30" s="40">
        <v>1336</v>
      </c>
      <c r="G30" s="40"/>
      <c r="H30" s="40">
        <v>2635</v>
      </c>
      <c r="I30" s="40">
        <v>988</v>
      </c>
      <c r="J30" s="40"/>
      <c r="K30" s="40">
        <v>3916</v>
      </c>
      <c r="L30" s="40">
        <v>3071</v>
      </c>
      <c r="M30" s="40"/>
      <c r="N30" s="40">
        <v>1082</v>
      </c>
      <c r="O30" s="40">
        <v>272</v>
      </c>
    </row>
    <row r="31" spans="1:15" ht="14.25">
      <c r="A31" s="24" t="s">
        <v>85</v>
      </c>
      <c r="B31" s="40">
        <v>4266</v>
      </c>
      <c r="C31" s="40">
        <v>517</v>
      </c>
      <c r="D31" s="24"/>
      <c r="E31" s="40">
        <v>577</v>
      </c>
      <c r="F31" s="40">
        <v>4</v>
      </c>
      <c r="G31" s="40"/>
      <c r="H31" s="40">
        <v>3033</v>
      </c>
      <c r="I31" s="40">
        <v>8</v>
      </c>
      <c r="J31" s="40"/>
      <c r="K31" s="40">
        <v>656</v>
      </c>
      <c r="L31" s="40">
        <v>505</v>
      </c>
      <c r="M31" s="40"/>
      <c r="N31" s="40">
        <v>112</v>
      </c>
      <c r="O31" s="40">
        <v>0</v>
      </c>
    </row>
    <row r="32" spans="1:15" ht="14.25">
      <c r="A32" s="24" t="s">
        <v>86</v>
      </c>
      <c r="B32" s="40">
        <v>32069</v>
      </c>
      <c r="C32" s="40">
        <v>9787</v>
      </c>
      <c r="D32" s="24"/>
      <c r="E32" s="40">
        <v>26536</v>
      </c>
      <c r="F32" s="40">
        <v>4540</v>
      </c>
      <c r="G32" s="40"/>
      <c r="H32" s="40">
        <v>1061</v>
      </c>
      <c r="I32" s="40">
        <v>22</v>
      </c>
      <c r="J32" s="40"/>
      <c r="K32" s="40">
        <v>4472</v>
      </c>
      <c r="L32" s="40">
        <v>5225</v>
      </c>
      <c r="M32" s="40"/>
      <c r="N32" s="40">
        <v>7007</v>
      </c>
      <c r="O32" s="40">
        <v>679</v>
      </c>
    </row>
    <row r="33" spans="1:15" ht="14.25">
      <c r="A33" s="24" t="s">
        <v>17</v>
      </c>
      <c r="B33" s="40">
        <v>1503</v>
      </c>
      <c r="C33" s="40">
        <v>1342</v>
      </c>
      <c r="D33" s="24"/>
      <c r="E33" s="40">
        <v>178</v>
      </c>
      <c r="F33" s="40">
        <v>35</v>
      </c>
      <c r="G33" s="40"/>
      <c r="H33" s="40">
        <v>811</v>
      </c>
      <c r="I33" s="40">
        <v>332</v>
      </c>
      <c r="J33" s="40"/>
      <c r="K33" s="40">
        <v>514</v>
      </c>
      <c r="L33" s="40">
        <v>975</v>
      </c>
      <c r="M33" s="40"/>
      <c r="N33" s="40">
        <v>47</v>
      </c>
      <c r="O33" s="40">
        <v>9</v>
      </c>
    </row>
    <row r="34" spans="1:15" ht="14.25">
      <c r="A34" s="24" t="s">
        <v>87</v>
      </c>
      <c r="B34" s="40">
        <v>687</v>
      </c>
      <c r="C34" s="40">
        <v>620</v>
      </c>
      <c r="D34" s="24"/>
      <c r="E34" s="40">
        <v>687</v>
      </c>
      <c r="F34" s="40">
        <v>620</v>
      </c>
      <c r="G34" s="40"/>
      <c r="H34" s="40" t="s">
        <v>54</v>
      </c>
      <c r="I34" s="40" t="s">
        <v>54</v>
      </c>
      <c r="J34" s="40"/>
      <c r="K34" s="40" t="s">
        <v>54</v>
      </c>
      <c r="L34" s="40" t="s">
        <v>54</v>
      </c>
      <c r="M34" s="40"/>
      <c r="N34" s="40">
        <v>95</v>
      </c>
      <c r="O34" s="40">
        <v>31</v>
      </c>
    </row>
    <row r="35" spans="1:15" ht="14.25">
      <c r="A35" s="24" t="s">
        <v>88</v>
      </c>
      <c r="B35" s="40">
        <v>2148</v>
      </c>
      <c r="C35" s="40">
        <v>1217</v>
      </c>
      <c r="D35" s="24"/>
      <c r="E35" s="40">
        <v>2148</v>
      </c>
      <c r="F35" s="40">
        <v>1217</v>
      </c>
      <c r="G35" s="40"/>
      <c r="H35" s="40" t="s">
        <v>54</v>
      </c>
      <c r="I35" s="40" t="s">
        <v>54</v>
      </c>
      <c r="J35" s="40"/>
      <c r="K35" s="40" t="s">
        <v>54</v>
      </c>
      <c r="L35" s="40" t="s">
        <v>54</v>
      </c>
      <c r="M35" s="40"/>
      <c r="N35" s="40">
        <v>601</v>
      </c>
      <c r="O35" s="40">
        <v>208</v>
      </c>
    </row>
    <row r="36" spans="1:15" ht="14.25">
      <c r="A36" s="24"/>
      <c r="B36" s="40"/>
      <c r="C36" s="40"/>
      <c r="D36" s="24"/>
      <c r="E36" s="40"/>
      <c r="F36" s="40"/>
      <c r="G36" s="40"/>
      <c r="H36" s="40"/>
      <c r="I36" s="40"/>
      <c r="J36" s="40"/>
      <c r="K36" s="40"/>
      <c r="L36" s="40"/>
      <c r="M36" s="40"/>
      <c r="N36" s="40"/>
      <c r="O36" s="40"/>
    </row>
    <row r="37" spans="1:15" ht="14.25">
      <c r="A37" s="24" t="s">
        <v>20</v>
      </c>
      <c r="B37" s="40">
        <v>31403</v>
      </c>
      <c r="C37" s="40">
        <v>5239</v>
      </c>
      <c r="D37" s="24"/>
      <c r="E37" s="40">
        <v>30670</v>
      </c>
      <c r="F37" s="40">
        <v>5065</v>
      </c>
      <c r="G37" s="40"/>
      <c r="H37" s="40" t="s">
        <v>54</v>
      </c>
      <c r="I37" s="40" t="s">
        <v>54</v>
      </c>
      <c r="J37" s="40"/>
      <c r="K37" s="40">
        <v>733</v>
      </c>
      <c r="L37" s="40">
        <v>174</v>
      </c>
      <c r="M37" s="40"/>
      <c r="N37" s="40">
        <v>11577</v>
      </c>
      <c r="O37" s="40">
        <v>1858</v>
      </c>
    </row>
    <row r="38" spans="1:15" ht="14.25">
      <c r="A38" s="24"/>
      <c r="B38" s="40"/>
      <c r="C38" s="40"/>
      <c r="D38" s="24"/>
      <c r="E38" s="40"/>
      <c r="F38" s="40"/>
      <c r="G38" s="40"/>
      <c r="H38" s="40"/>
      <c r="I38" s="40"/>
      <c r="J38" s="40"/>
      <c r="K38" s="40"/>
      <c r="L38" s="40"/>
      <c r="M38" s="40"/>
      <c r="N38" s="40"/>
      <c r="O38" s="40"/>
    </row>
    <row r="39" spans="1:15" ht="14.25">
      <c r="A39" s="60" t="s">
        <v>29</v>
      </c>
      <c r="B39" s="60"/>
      <c r="C39" s="60"/>
      <c r="D39" s="60"/>
      <c r="E39" s="60"/>
      <c r="F39" s="60"/>
      <c r="G39" s="60"/>
      <c r="H39" s="60"/>
      <c r="I39" s="60"/>
      <c r="J39" s="60"/>
      <c r="K39" s="60"/>
      <c r="L39" s="60"/>
      <c r="M39" s="60"/>
      <c r="N39" s="60"/>
      <c r="O39" s="60"/>
    </row>
    <row r="40" spans="1:15" ht="14.25">
      <c r="A40" s="24"/>
      <c r="B40" s="40"/>
      <c r="C40" s="40"/>
      <c r="D40" s="24"/>
      <c r="E40" s="40"/>
      <c r="F40" s="40"/>
      <c r="G40" s="40"/>
      <c r="H40" s="40"/>
      <c r="I40" s="40"/>
      <c r="J40" s="40"/>
      <c r="K40" s="40"/>
      <c r="L40" s="40"/>
      <c r="M40" s="40"/>
      <c r="N40" s="40"/>
      <c r="O40" s="40"/>
    </row>
    <row r="41" spans="1:15" ht="14.25">
      <c r="A41" s="24" t="s">
        <v>21</v>
      </c>
      <c r="B41" s="40">
        <f>SUM(B42:B43)</f>
        <v>695685</v>
      </c>
      <c r="C41" s="40">
        <f>SUM(C42:C43)</f>
        <v>322362</v>
      </c>
      <c r="D41" s="24"/>
      <c r="E41" s="40">
        <f>SUM(E42:E43)</f>
        <v>600291</v>
      </c>
      <c r="F41" s="40">
        <f>SUM(F42:F43)</f>
        <v>217840</v>
      </c>
      <c r="G41" s="40"/>
      <c r="H41" s="40">
        <f>SUM(H42:H43)</f>
        <v>25344</v>
      </c>
      <c r="I41" s="40">
        <f>SUM(I42:I43)</f>
        <v>2895</v>
      </c>
      <c r="J41" s="40"/>
      <c r="K41" s="40">
        <f>SUM(K42:K43)</f>
        <v>70050</v>
      </c>
      <c r="L41" s="40">
        <f>SUM(L42:L43)</f>
        <v>101627</v>
      </c>
      <c r="M41" s="40"/>
      <c r="N41" s="40">
        <f>SUM(N42:N43)</f>
        <v>153034</v>
      </c>
      <c r="O41" s="40">
        <f>SUM(O42:O43)</f>
        <v>33589</v>
      </c>
    </row>
    <row r="42" spans="1:15" ht="14.25">
      <c r="A42" s="24" t="s">
        <v>89</v>
      </c>
      <c r="B42" s="40">
        <f>B47+B51+B55+B59</f>
        <v>157733</v>
      </c>
      <c r="C42" s="40">
        <f>C47+C51+C55+C59</f>
        <v>106543</v>
      </c>
      <c r="D42" s="24"/>
      <c r="E42" s="40">
        <f>E47+E51+E55+E59</f>
        <v>157733</v>
      </c>
      <c r="F42" s="40">
        <f>F47+F51+F55+F59</f>
        <v>106543</v>
      </c>
      <c r="G42" s="40"/>
      <c r="H42" s="40" t="s">
        <v>54</v>
      </c>
      <c r="I42" s="40" t="s">
        <v>54</v>
      </c>
      <c r="J42" s="40"/>
      <c r="K42" s="40" t="s">
        <v>54</v>
      </c>
      <c r="L42" s="40" t="s">
        <v>54</v>
      </c>
      <c r="M42" s="40"/>
      <c r="N42" s="40">
        <f>N47+N51+N55+N59</f>
        <v>50099</v>
      </c>
      <c r="O42" s="40">
        <f>O47+O51+O55+O59</f>
        <v>18689</v>
      </c>
    </row>
    <row r="43" spans="1:15" ht="14.25">
      <c r="A43" s="24" t="s">
        <v>90</v>
      </c>
      <c r="B43" s="40">
        <f>B48+B52+B56+B60</f>
        <v>537952</v>
      </c>
      <c r="C43" s="40">
        <f>C48+C52+C56+C60</f>
        <v>215819</v>
      </c>
      <c r="D43" s="24"/>
      <c r="E43" s="40">
        <f>E48+E52+E56+E60</f>
        <v>442558</v>
      </c>
      <c r="F43" s="40">
        <f>F48+F52+F56+F60</f>
        <v>111297</v>
      </c>
      <c r="G43" s="40"/>
      <c r="H43" s="40">
        <f>H48+H52+H56</f>
        <v>25344</v>
      </c>
      <c r="I43" s="40">
        <f>I48+I52+I56</f>
        <v>2895</v>
      </c>
      <c r="J43" s="40"/>
      <c r="K43" s="40">
        <f>K48+K52+K56+K60</f>
        <v>70050</v>
      </c>
      <c r="L43" s="40">
        <f>L48+L52+L56+L60</f>
        <v>101627</v>
      </c>
      <c r="M43" s="40"/>
      <c r="N43" s="40">
        <f>N48+N52+N56+N60</f>
        <v>102935</v>
      </c>
      <c r="O43" s="40">
        <f>O48+O52+O56+O60</f>
        <v>14900</v>
      </c>
    </row>
    <row r="44" spans="1:15" ht="14.25">
      <c r="A44" s="24"/>
      <c r="B44" s="40"/>
      <c r="C44" s="40"/>
      <c r="D44" s="24"/>
      <c r="E44" s="40"/>
      <c r="F44" s="40"/>
      <c r="G44" s="40"/>
      <c r="H44" s="40"/>
      <c r="I44" s="40"/>
      <c r="J44" s="40"/>
      <c r="K44" s="40"/>
      <c r="L44" s="40"/>
      <c r="M44" s="40"/>
      <c r="N44" s="40"/>
      <c r="O44" s="40"/>
    </row>
    <row r="45" spans="1:15" ht="14.25">
      <c r="A45" s="24" t="s">
        <v>22</v>
      </c>
      <c r="B45" s="40">
        <f>+B46+B50</f>
        <v>359162</v>
      </c>
      <c r="C45" s="40">
        <f>+C46+C50</f>
        <v>209231</v>
      </c>
      <c r="D45" s="24"/>
      <c r="E45" s="40">
        <f>+E46+E50</f>
        <v>334377</v>
      </c>
      <c r="F45" s="40">
        <f>+F46+F50</f>
        <v>168825</v>
      </c>
      <c r="G45" s="40"/>
      <c r="H45" s="40">
        <f>+H46+H50</f>
        <v>4769</v>
      </c>
      <c r="I45" s="40">
        <f>+I46+I50</f>
        <v>25</v>
      </c>
      <c r="J45" s="40"/>
      <c r="K45" s="40">
        <f>+K46+K50</f>
        <v>20016</v>
      </c>
      <c r="L45" s="40">
        <f>+L46+L50</f>
        <v>40381</v>
      </c>
      <c r="M45" s="40"/>
      <c r="N45" s="40">
        <f>+N46+N50</f>
        <v>82885</v>
      </c>
      <c r="O45" s="40">
        <f>+O46+O50</f>
        <v>23993</v>
      </c>
    </row>
    <row r="46" spans="1:15" ht="14.25">
      <c r="A46" s="24" t="s">
        <v>72</v>
      </c>
      <c r="B46" s="40">
        <f>SUM(B47:B48)</f>
        <v>247487</v>
      </c>
      <c r="C46" s="40">
        <f>SUM(C47:C48)</f>
        <v>125473</v>
      </c>
      <c r="D46" s="24"/>
      <c r="E46" s="40">
        <f>SUM(E47:E48)</f>
        <v>229081</v>
      </c>
      <c r="F46" s="40">
        <f>SUM(F47:F48)</f>
        <v>104967</v>
      </c>
      <c r="G46" s="40"/>
      <c r="H46" s="40">
        <f>SUM(H47:H48)</f>
        <v>4387</v>
      </c>
      <c r="I46" s="40">
        <f>SUM(I47:I48)</f>
        <v>23</v>
      </c>
      <c r="J46" s="40"/>
      <c r="K46" s="40">
        <f>SUM(K47:K48)</f>
        <v>14019</v>
      </c>
      <c r="L46" s="40">
        <f>SUM(L47:L48)</f>
        <v>20483</v>
      </c>
      <c r="M46" s="40"/>
      <c r="N46" s="40">
        <f>SUM(N47:N48)</f>
        <v>59974</v>
      </c>
      <c r="O46" s="40">
        <f>SUM(O47:O48)</f>
        <v>21355</v>
      </c>
    </row>
    <row r="47" spans="1:15" ht="14.25">
      <c r="A47" s="24" t="s">
        <v>91</v>
      </c>
      <c r="B47" s="40">
        <v>94455</v>
      </c>
      <c r="C47" s="40">
        <v>77018</v>
      </c>
      <c r="D47" s="24"/>
      <c r="E47" s="40">
        <v>94455</v>
      </c>
      <c r="F47" s="40">
        <v>77018</v>
      </c>
      <c r="G47" s="40"/>
      <c r="H47" s="40" t="s">
        <v>54</v>
      </c>
      <c r="I47" s="40" t="s">
        <v>54</v>
      </c>
      <c r="J47" s="40"/>
      <c r="K47" s="40" t="s">
        <v>54</v>
      </c>
      <c r="L47" s="40" t="s">
        <v>54</v>
      </c>
      <c r="M47" s="40"/>
      <c r="N47" s="40">
        <v>30666</v>
      </c>
      <c r="O47" s="40">
        <v>16711</v>
      </c>
    </row>
    <row r="48" spans="1:15" ht="14.25">
      <c r="A48" s="24" t="s">
        <v>92</v>
      </c>
      <c r="B48" s="40">
        <v>153032</v>
      </c>
      <c r="C48" s="40">
        <v>48455</v>
      </c>
      <c r="D48" s="24"/>
      <c r="E48" s="40">
        <v>134626</v>
      </c>
      <c r="F48" s="40">
        <v>27949</v>
      </c>
      <c r="G48" s="40"/>
      <c r="H48" s="40">
        <v>4387</v>
      </c>
      <c r="I48" s="40">
        <v>23</v>
      </c>
      <c r="J48" s="40"/>
      <c r="K48" s="40">
        <v>14019</v>
      </c>
      <c r="L48" s="40">
        <v>20483</v>
      </c>
      <c r="M48" s="40"/>
      <c r="N48" s="40">
        <v>29308</v>
      </c>
      <c r="O48" s="40">
        <v>4644</v>
      </c>
    </row>
    <row r="49" spans="1:15" ht="14.25">
      <c r="A49" s="24"/>
      <c r="B49" s="40"/>
      <c r="C49" s="40"/>
      <c r="D49" s="24"/>
      <c r="E49" s="40"/>
      <c r="F49" s="40"/>
      <c r="G49" s="40"/>
      <c r="H49" s="40"/>
      <c r="I49" s="40"/>
      <c r="J49" s="40"/>
      <c r="K49" s="40"/>
      <c r="L49" s="40"/>
      <c r="M49" s="40"/>
      <c r="N49" s="40"/>
      <c r="O49" s="40"/>
    </row>
    <row r="50" spans="1:15" ht="14.25">
      <c r="A50" s="24" t="s">
        <v>80</v>
      </c>
      <c r="B50" s="40">
        <f>SUM(B51:B52)</f>
        <v>111675</v>
      </c>
      <c r="C50" s="40">
        <f>SUM(C51:C52)</f>
        <v>83758</v>
      </c>
      <c r="D50" s="24"/>
      <c r="E50" s="40">
        <f>SUM(E51:E52)</f>
        <v>105296</v>
      </c>
      <c r="F50" s="40">
        <f>SUM(F51:F52)</f>
        <v>63858</v>
      </c>
      <c r="G50" s="40"/>
      <c r="H50" s="40">
        <f>SUM(H51:H52)</f>
        <v>382</v>
      </c>
      <c r="I50" s="40">
        <f>SUM(I51:I52)</f>
        <v>2</v>
      </c>
      <c r="J50" s="40"/>
      <c r="K50" s="40">
        <f>SUM(K51:K52)</f>
        <v>5997</v>
      </c>
      <c r="L50" s="40">
        <f>SUM(L51:L52)</f>
        <v>19898</v>
      </c>
      <c r="M50" s="40"/>
      <c r="N50" s="40">
        <f>SUM(N51:N52)</f>
        <v>22911</v>
      </c>
      <c r="O50" s="40">
        <f>SUM(O51:O52)</f>
        <v>2638</v>
      </c>
    </row>
    <row r="51" spans="1:15" ht="14.25">
      <c r="A51" s="24" t="s">
        <v>91</v>
      </c>
      <c r="B51" s="40">
        <v>38471</v>
      </c>
      <c r="C51" s="40">
        <v>25187</v>
      </c>
      <c r="D51" s="24"/>
      <c r="E51" s="40">
        <v>38471</v>
      </c>
      <c r="F51" s="40">
        <v>25187</v>
      </c>
      <c r="G51" s="40"/>
      <c r="H51" s="40" t="s">
        <v>54</v>
      </c>
      <c r="I51" s="40" t="s">
        <v>54</v>
      </c>
      <c r="J51" s="40"/>
      <c r="K51" s="40" t="s">
        <v>54</v>
      </c>
      <c r="L51" s="40" t="s">
        <v>54</v>
      </c>
      <c r="M51" s="40"/>
      <c r="N51" s="40">
        <v>9826</v>
      </c>
      <c r="O51" s="40">
        <v>1118</v>
      </c>
    </row>
    <row r="52" spans="1:15" ht="14.25">
      <c r="A52" s="24" t="s">
        <v>92</v>
      </c>
      <c r="B52" s="40">
        <v>73204</v>
      </c>
      <c r="C52" s="40">
        <v>58571</v>
      </c>
      <c r="D52" s="24"/>
      <c r="E52" s="40">
        <v>66825</v>
      </c>
      <c r="F52" s="40">
        <v>38671</v>
      </c>
      <c r="G52" s="40"/>
      <c r="H52" s="40">
        <v>382</v>
      </c>
      <c r="I52" s="40">
        <v>2</v>
      </c>
      <c r="J52" s="40"/>
      <c r="K52" s="40">
        <v>5997</v>
      </c>
      <c r="L52" s="40">
        <v>19898</v>
      </c>
      <c r="M52" s="40"/>
      <c r="N52" s="40">
        <v>13085</v>
      </c>
      <c r="O52" s="40">
        <v>1520</v>
      </c>
    </row>
    <row r="53" spans="1:15" ht="14.25">
      <c r="A53" s="24"/>
      <c r="B53" s="40"/>
      <c r="C53" s="40"/>
      <c r="D53" s="24"/>
      <c r="E53" s="40"/>
      <c r="F53" s="40"/>
      <c r="G53" s="40"/>
      <c r="H53" s="40"/>
      <c r="I53" s="40"/>
      <c r="J53" s="40"/>
      <c r="K53" s="40"/>
      <c r="L53" s="40"/>
      <c r="M53" s="40"/>
      <c r="N53" s="40"/>
      <c r="O53" s="40"/>
    </row>
    <row r="54" spans="1:15" ht="14.25">
      <c r="A54" s="24" t="s">
        <v>25</v>
      </c>
      <c r="B54" s="40">
        <f>SUM(B55:B56)</f>
        <v>305120</v>
      </c>
      <c r="C54" s="40">
        <f>SUM(C55:C56)</f>
        <v>107892</v>
      </c>
      <c r="D54" s="24"/>
      <c r="E54" s="40">
        <f>SUM(E55:E56)</f>
        <v>235244</v>
      </c>
      <c r="F54" s="40">
        <f>SUM(F55:F56)</f>
        <v>43950</v>
      </c>
      <c r="G54" s="40"/>
      <c r="H54" s="40">
        <f>SUM(H55:H56)</f>
        <v>20575</v>
      </c>
      <c r="I54" s="40">
        <f>SUM(I55:I56)</f>
        <v>2870</v>
      </c>
      <c r="J54" s="40"/>
      <c r="K54" s="40">
        <f>SUM(K55:K56)</f>
        <v>49301</v>
      </c>
      <c r="L54" s="40">
        <f>SUM(L55:L56)</f>
        <v>61072</v>
      </c>
      <c r="M54" s="40"/>
      <c r="N54" s="40">
        <f>SUM(N55:N56)</f>
        <v>58572</v>
      </c>
      <c r="O54" s="40">
        <f>SUM(O55:O56)</f>
        <v>7738</v>
      </c>
    </row>
    <row r="55" spans="1:15" ht="14.25">
      <c r="A55" s="24" t="s">
        <v>93</v>
      </c>
      <c r="B55" s="40">
        <v>2835</v>
      </c>
      <c r="C55" s="40">
        <v>1837</v>
      </c>
      <c r="D55" s="24"/>
      <c r="E55" s="40">
        <v>2835</v>
      </c>
      <c r="F55" s="40">
        <v>1837</v>
      </c>
      <c r="G55" s="40"/>
      <c r="H55" s="40" t="s">
        <v>54</v>
      </c>
      <c r="I55" s="40" t="s">
        <v>54</v>
      </c>
      <c r="J55" s="40"/>
      <c r="K55" s="40" t="s">
        <v>54</v>
      </c>
      <c r="L55" s="40" t="s">
        <v>54</v>
      </c>
      <c r="M55" s="40"/>
      <c r="N55" s="40">
        <v>696</v>
      </c>
      <c r="O55" s="40">
        <v>239</v>
      </c>
    </row>
    <row r="56" spans="1:15" ht="14.25">
      <c r="A56" s="24" t="s">
        <v>94</v>
      </c>
      <c r="B56" s="40">
        <v>302285</v>
      </c>
      <c r="C56" s="40">
        <v>106055</v>
      </c>
      <c r="D56" s="24"/>
      <c r="E56" s="40">
        <v>232409</v>
      </c>
      <c r="F56" s="40">
        <v>42113</v>
      </c>
      <c r="G56" s="40"/>
      <c r="H56" s="40">
        <v>20575</v>
      </c>
      <c r="I56" s="40">
        <v>2870</v>
      </c>
      <c r="J56" s="40"/>
      <c r="K56" s="40">
        <v>49301</v>
      </c>
      <c r="L56" s="40">
        <v>61072</v>
      </c>
      <c r="M56" s="40"/>
      <c r="N56" s="40">
        <v>57876</v>
      </c>
      <c r="O56" s="40">
        <v>7499</v>
      </c>
    </row>
    <row r="57" spans="1:15" ht="14.25">
      <c r="A57" s="24"/>
      <c r="B57" s="40"/>
      <c r="C57" s="40"/>
      <c r="D57" s="24"/>
      <c r="E57" s="40"/>
      <c r="F57" s="40"/>
      <c r="G57" s="40"/>
      <c r="H57" s="40"/>
      <c r="I57" s="40"/>
      <c r="J57" s="40"/>
      <c r="K57" s="40"/>
      <c r="L57" s="40"/>
      <c r="M57" s="40"/>
      <c r="N57" s="40"/>
      <c r="O57" s="40"/>
    </row>
    <row r="58" spans="1:15" ht="14.25">
      <c r="A58" s="24" t="s">
        <v>20</v>
      </c>
      <c r="B58" s="40">
        <f>SUM(B59:B60)</f>
        <v>31403</v>
      </c>
      <c r="C58" s="40">
        <f>SUM(C59:C60)</f>
        <v>5239</v>
      </c>
      <c r="D58" s="24"/>
      <c r="E58" s="40">
        <f>SUM(E59:E60)</f>
        <v>30670</v>
      </c>
      <c r="F58" s="40">
        <f>SUM(F59:F60)</f>
        <v>5065</v>
      </c>
      <c r="G58" s="40"/>
      <c r="H58" s="40" t="s">
        <v>54</v>
      </c>
      <c r="I58" s="40" t="s">
        <v>54</v>
      </c>
      <c r="J58" s="40"/>
      <c r="K58" s="40">
        <f>SUM(K59:K60)</f>
        <v>733</v>
      </c>
      <c r="L58" s="40">
        <f>SUM(L59:L60)</f>
        <v>174</v>
      </c>
      <c r="M58" s="40"/>
      <c r="N58" s="40">
        <f>SUM(N59:N60)</f>
        <v>11577</v>
      </c>
      <c r="O58" s="40">
        <f>SUM(O59:O60)</f>
        <v>1858</v>
      </c>
    </row>
    <row r="59" spans="1:15" ht="14.25">
      <c r="A59" s="24" t="s">
        <v>93</v>
      </c>
      <c r="B59" s="40">
        <v>21972</v>
      </c>
      <c r="C59" s="40">
        <v>2501</v>
      </c>
      <c r="D59" s="24"/>
      <c r="E59" s="40">
        <v>21972</v>
      </c>
      <c r="F59" s="40">
        <v>2501</v>
      </c>
      <c r="G59" s="40"/>
      <c r="H59" s="40" t="s">
        <v>54</v>
      </c>
      <c r="I59" s="40" t="s">
        <v>54</v>
      </c>
      <c r="J59" s="40"/>
      <c r="K59" s="40" t="s">
        <v>54</v>
      </c>
      <c r="L59" s="40" t="s">
        <v>54</v>
      </c>
      <c r="M59" s="40"/>
      <c r="N59" s="40">
        <v>8911</v>
      </c>
      <c r="O59" s="40">
        <v>621</v>
      </c>
    </row>
    <row r="60" spans="1:15" ht="14.25">
      <c r="A60" s="24" t="s">
        <v>94</v>
      </c>
      <c r="B60" s="40">
        <v>9431</v>
      </c>
      <c r="C60" s="40">
        <v>2738</v>
      </c>
      <c r="D60" s="24"/>
      <c r="E60" s="40">
        <v>8698</v>
      </c>
      <c r="F60" s="40">
        <v>2564</v>
      </c>
      <c r="G60" s="40"/>
      <c r="H60" s="40" t="s">
        <v>54</v>
      </c>
      <c r="I60" s="40" t="s">
        <v>54</v>
      </c>
      <c r="J60" s="40"/>
      <c r="K60" s="40">
        <v>733</v>
      </c>
      <c r="L60" s="40">
        <v>174</v>
      </c>
      <c r="M60" s="40"/>
      <c r="N60" s="40">
        <v>2666</v>
      </c>
      <c r="O60" s="40">
        <v>1237</v>
      </c>
    </row>
    <row r="61" spans="1:15" ht="14.25">
      <c r="A61" s="8"/>
      <c r="B61" s="36"/>
      <c r="C61" s="36"/>
      <c r="D61" s="24"/>
      <c r="E61" s="36"/>
      <c r="F61" s="36"/>
      <c r="G61" s="24"/>
      <c r="H61" s="36"/>
      <c r="I61" s="36"/>
      <c r="J61" s="24"/>
      <c r="K61" s="36"/>
      <c r="L61" s="36"/>
      <c r="M61" s="24"/>
      <c r="N61" s="36"/>
      <c r="O61" s="36"/>
    </row>
    <row r="62" spans="1:15" ht="14.25">
      <c r="A62" s="58"/>
      <c r="B62" s="59"/>
      <c r="C62" s="59"/>
      <c r="D62" s="59"/>
      <c r="E62" s="59"/>
      <c r="F62" s="59"/>
      <c r="G62" s="59"/>
      <c r="H62" s="59"/>
      <c r="I62" s="59"/>
      <c r="J62" s="59"/>
      <c r="K62" s="59"/>
      <c r="L62" s="59"/>
      <c r="M62" s="59"/>
      <c r="N62" s="59"/>
      <c r="O62" s="59"/>
    </row>
    <row r="63" spans="1:15" ht="14.25">
      <c r="A63" s="8" t="s">
        <v>59</v>
      </c>
      <c r="B63" s="24"/>
      <c r="C63" s="24"/>
      <c r="D63" s="24"/>
      <c r="E63" s="36"/>
      <c r="F63" s="36"/>
      <c r="G63" s="24"/>
      <c r="H63" s="36"/>
      <c r="I63" s="36"/>
      <c r="J63" s="24"/>
      <c r="K63" s="36"/>
      <c r="L63" s="24"/>
      <c r="M63" s="24"/>
      <c r="N63" s="24"/>
      <c r="O63" s="24"/>
    </row>
    <row r="64" spans="1:15" ht="14.25">
      <c r="A64" s="7"/>
      <c r="B64" s="24"/>
      <c r="C64" s="24"/>
      <c r="D64" s="24"/>
      <c r="E64" s="24"/>
      <c r="F64" s="24"/>
      <c r="G64" s="24"/>
      <c r="H64" s="24"/>
      <c r="I64" s="24"/>
      <c r="J64" s="24"/>
      <c r="K64" s="24"/>
      <c r="L64" s="24"/>
      <c r="M64" s="24"/>
      <c r="N64" s="24"/>
      <c r="O64" s="24"/>
    </row>
    <row r="65" spans="1:15" ht="14.25">
      <c r="A65" s="8" t="s">
        <v>108</v>
      </c>
      <c r="B65" s="36"/>
      <c r="C65" s="24"/>
      <c r="D65" s="24"/>
      <c r="E65" s="36"/>
      <c r="F65" s="36"/>
      <c r="G65" s="24"/>
      <c r="H65" s="36"/>
      <c r="I65" s="36"/>
      <c r="J65" s="24"/>
      <c r="K65" s="36"/>
      <c r="L65" s="24"/>
      <c r="M65" s="24"/>
      <c r="N65" s="36"/>
      <c r="O65" s="36"/>
    </row>
    <row r="66" spans="1:15" ht="14.25">
      <c r="A66" s="8"/>
      <c r="B66" s="36"/>
      <c r="C66" s="36"/>
      <c r="D66" s="24"/>
      <c r="E66" s="36"/>
      <c r="F66" s="36"/>
      <c r="G66" s="24"/>
      <c r="H66" s="36"/>
      <c r="I66" s="36"/>
      <c r="J66" s="24"/>
      <c r="K66" s="36"/>
      <c r="L66" s="24"/>
      <c r="M66" s="24"/>
      <c r="N66" s="36"/>
      <c r="O66" s="36"/>
    </row>
    <row r="67" spans="1:15" ht="14.25">
      <c r="A67" s="8" t="s">
        <v>106</v>
      </c>
      <c r="B67" s="36"/>
      <c r="C67" s="36"/>
      <c r="D67" s="24"/>
      <c r="E67" s="36"/>
      <c r="F67" s="36"/>
      <c r="G67" s="24"/>
      <c r="H67" s="36"/>
      <c r="I67" s="36"/>
      <c r="J67" s="24"/>
      <c r="K67" s="36"/>
      <c r="L67" s="24"/>
      <c r="M67" s="24"/>
      <c r="N67" s="24"/>
      <c r="O67" s="24"/>
    </row>
    <row r="68" spans="1:15" ht="14.25">
      <c r="A68" s="7"/>
      <c r="B68" s="36"/>
      <c r="C68" s="36"/>
      <c r="D68" s="24"/>
      <c r="E68" s="36"/>
      <c r="F68" s="36"/>
      <c r="G68" s="24"/>
      <c r="H68" s="36"/>
      <c r="I68" s="36"/>
      <c r="J68" s="24"/>
      <c r="K68" s="36"/>
      <c r="L68" s="24"/>
      <c r="M68" s="24"/>
      <c r="N68" s="36"/>
      <c r="O68" s="36"/>
    </row>
    <row r="69" spans="1:15" ht="14.25">
      <c r="A69" s="7"/>
      <c r="B69" s="24"/>
      <c r="C69" s="24"/>
      <c r="D69" s="24"/>
      <c r="E69" s="24"/>
      <c r="F69" s="24"/>
      <c r="G69" s="24"/>
      <c r="H69" s="24"/>
      <c r="I69" s="24"/>
      <c r="J69" s="24"/>
      <c r="K69" s="24"/>
      <c r="L69" s="24"/>
      <c r="M69" s="24"/>
      <c r="N69" s="24"/>
      <c r="O69" s="24"/>
    </row>
    <row r="70" spans="1:15" ht="14.25">
      <c r="A70" s="7"/>
      <c r="B70" s="24"/>
      <c r="C70" s="24"/>
      <c r="D70" s="24"/>
      <c r="E70" s="24"/>
      <c r="F70" s="24"/>
      <c r="G70" s="24"/>
      <c r="H70" s="24"/>
      <c r="I70" s="24"/>
      <c r="J70" s="24"/>
      <c r="K70" s="24"/>
      <c r="L70" s="24"/>
      <c r="M70" s="24"/>
      <c r="N70" s="24"/>
      <c r="O70" s="24"/>
    </row>
    <row r="71" spans="1:15" ht="14.25">
      <c r="A71" s="7"/>
      <c r="B71" s="24"/>
      <c r="C71" s="24"/>
      <c r="D71" s="24"/>
      <c r="E71" s="24"/>
      <c r="F71" s="24"/>
      <c r="G71" s="24"/>
      <c r="H71" s="24"/>
      <c r="I71" s="24"/>
      <c r="J71" s="24"/>
      <c r="K71" s="24"/>
      <c r="L71" s="24"/>
      <c r="M71" s="24"/>
      <c r="N71" s="24"/>
      <c r="O71" s="24"/>
    </row>
    <row r="72" spans="1:15" ht="14.25">
      <c r="A72" s="7"/>
      <c r="B72" s="24"/>
      <c r="C72" s="24"/>
      <c r="D72" s="24"/>
      <c r="E72" s="24"/>
      <c r="F72" s="24"/>
      <c r="G72" s="24"/>
      <c r="H72" s="24"/>
      <c r="I72" s="24"/>
      <c r="J72" s="24"/>
      <c r="K72" s="24"/>
      <c r="L72" s="24"/>
      <c r="M72" s="24"/>
      <c r="N72" s="24"/>
      <c r="O72" s="24"/>
    </row>
    <row r="73" spans="1:15" ht="14.25">
      <c r="A73" s="7"/>
      <c r="B73" s="24"/>
      <c r="C73" s="24"/>
      <c r="D73" s="24"/>
      <c r="E73" s="24"/>
      <c r="F73" s="24"/>
      <c r="G73" s="24"/>
      <c r="H73" s="24"/>
      <c r="I73" s="24"/>
      <c r="J73" s="24"/>
      <c r="K73" s="24"/>
      <c r="L73" s="24"/>
      <c r="M73" s="24"/>
      <c r="N73" s="24"/>
      <c r="O73" s="24"/>
    </row>
    <row r="74" spans="1:15" ht="14.25">
      <c r="A74" s="7"/>
      <c r="B74" s="24"/>
      <c r="C74" s="24"/>
      <c r="D74" s="24"/>
      <c r="E74" s="24"/>
      <c r="F74" s="24"/>
      <c r="G74" s="24"/>
      <c r="H74" s="24"/>
      <c r="I74" s="24"/>
      <c r="J74" s="24"/>
      <c r="K74" s="24"/>
      <c r="L74" s="24"/>
      <c r="M74" s="24"/>
      <c r="N74" s="24"/>
      <c r="O74" s="24"/>
    </row>
    <row r="75" spans="1:15" ht="14.25">
      <c r="A75" s="7"/>
      <c r="B75" s="24"/>
      <c r="C75" s="24"/>
      <c r="D75" s="24"/>
      <c r="E75" s="24"/>
      <c r="F75" s="24"/>
      <c r="G75" s="24"/>
      <c r="H75" s="24"/>
      <c r="I75" s="24"/>
      <c r="J75" s="24"/>
      <c r="K75" s="24"/>
      <c r="L75" s="24"/>
      <c r="M75" s="24"/>
      <c r="N75" s="24"/>
      <c r="O75" s="24"/>
    </row>
    <row r="76" spans="1:15" ht="14.25">
      <c r="A76" s="7"/>
      <c r="B76" s="24"/>
      <c r="C76" s="24"/>
      <c r="D76" s="24"/>
      <c r="E76" s="24"/>
      <c r="F76" s="24"/>
      <c r="G76" s="24"/>
      <c r="H76" s="24"/>
      <c r="I76" s="24"/>
      <c r="J76" s="24"/>
      <c r="K76" s="24"/>
      <c r="L76" s="24"/>
      <c r="M76" s="24"/>
      <c r="N76" s="24"/>
      <c r="O76" s="24"/>
    </row>
    <row r="77" spans="1:15" ht="14.25">
      <c r="A77" s="7"/>
      <c r="B77" s="24"/>
      <c r="C77" s="24"/>
      <c r="D77" s="24"/>
      <c r="E77" s="24"/>
      <c r="F77" s="24"/>
      <c r="G77" s="24"/>
      <c r="H77" s="24"/>
      <c r="I77" s="24"/>
      <c r="J77" s="24"/>
      <c r="K77" s="24"/>
      <c r="L77" s="24"/>
      <c r="M77" s="24"/>
      <c r="N77" s="24"/>
      <c r="O77" s="24"/>
    </row>
  </sheetData>
  <mergeCells count="8">
    <mergeCell ref="A39:O39"/>
    <mergeCell ref="A1:O1"/>
    <mergeCell ref="B4:L4"/>
    <mergeCell ref="B5:C5"/>
    <mergeCell ref="E5:F5"/>
    <mergeCell ref="H5:I5"/>
    <mergeCell ref="K5:L5"/>
    <mergeCell ref="N5:O5"/>
  </mergeCells>
  <pageMargins left="0.7" right="0.7" top="0.75" bottom="0.75" header="0.3" footer="0.3"/>
  <pageSetup scale="72" fitToHeight="2" orientation="landscape"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5"/>
  <sheetViews>
    <sheetView workbookViewId="0">
      <selection sqref="A1:O1"/>
    </sheetView>
  </sheetViews>
  <sheetFormatPr defaultRowHeight="12.75"/>
  <cols>
    <col min="1" max="1" width="45.7109375" customWidth="1"/>
    <col min="2" max="3" width="11.7109375" customWidth="1"/>
    <col min="4" max="4" width="1.7109375" customWidth="1"/>
    <col min="5" max="6" width="11.7109375" customWidth="1"/>
    <col min="7" max="7" width="1.7109375" customWidth="1"/>
    <col min="8" max="9" width="11.7109375" customWidth="1"/>
    <col min="10" max="10" width="1.7109375" customWidth="1"/>
    <col min="11" max="12" width="11.7109375" customWidth="1"/>
    <col min="13" max="13" width="1.7109375" customWidth="1"/>
    <col min="14" max="256" width="11.7109375" customWidth="1"/>
  </cols>
  <sheetData>
    <row r="1" spans="1:15" ht="42" customHeight="1">
      <c r="A1" s="45" t="s">
        <v>34</v>
      </c>
      <c r="B1" s="45"/>
      <c r="C1" s="45"/>
      <c r="D1" s="45"/>
      <c r="E1" s="45"/>
      <c r="F1" s="45"/>
      <c r="G1" s="45"/>
      <c r="H1" s="45"/>
      <c r="I1" s="45"/>
      <c r="J1" s="45"/>
      <c r="K1" s="45"/>
      <c r="L1" s="45"/>
      <c r="M1" s="45"/>
      <c r="N1" s="45"/>
      <c r="O1" s="45"/>
    </row>
    <row r="2" spans="1:15" ht="20.25">
      <c r="A2" s="39" t="s">
        <v>110</v>
      </c>
      <c r="B2" s="7"/>
      <c r="C2" s="7"/>
      <c r="D2" s="7"/>
      <c r="E2" s="7"/>
      <c r="F2" s="10"/>
      <c r="G2" s="9"/>
      <c r="H2" s="10"/>
      <c r="I2" s="10"/>
      <c r="J2" s="9"/>
      <c r="K2" s="10"/>
      <c r="L2" s="10"/>
      <c r="M2" s="9"/>
      <c r="N2" s="9"/>
      <c r="O2" s="9"/>
    </row>
    <row r="3" spans="1:15" ht="14.25">
      <c r="A3" s="7"/>
      <c r="B3" s="7"/>
      <c r="C3" s="7"/>
      <c r="D3" s="7"/>
      <c r="E3" s="7"/>
      <c r="F3" s="9"/>
      <c r="G3" s="9"/>
      <c r="H3" s="9"/>
      <c r="I3" s="9"/>
      <c r="J3" s="9"/>
      <c r="K3" s="9"/>
      <c r="L3" s="9"/>
      <c r="M3" s="9"/>
      <c r="N3" s="9"/>
      <c r="O3" s="9"/>
    </row>
    <row r="4" spans="1:15" ht="14.25">
      <c r="A4" s="12"/>
      <c r="B4" s="41" t="s">
        <v>0</v>
      </c>
      <c r="C4" s="41"/>
      <c r="D4" s="41"/>
      <c r="E4" s="41"/>
      <c r="F4" s="41"/>
      <c r="G4" s="41"/>
      <c r="H4" s="41"/>
      <c r="I4" s="41"/>
      <c r="J4" s="41"/>
      <c r="K4" s="41"/>
      <c r="L4" s="41"/>
      <c r="M4" s="47"/>
      <c r="N4" s="47"/>
      <c r="O4" s="47"/>
    </row>
    <row r="5" spans="1:15" ht="16.5">
      <c r="A5" s="15"/>
      <c r="B5" s="42" t="s">
        <v>120</v>
      </c>
      <c r="C5" s="42"/>
      <c r="D5" s="14"/>
      <c r="E5" s="43" t="s">
        <v>1</v>
      </c>
      <c r="F5" s="43"/>
      <c r="G5" s="16"/>
      <c r="H5" s="44" t="s">
        <v>32</v>
      </c>
      <c r="I5" s="44"/>
      <c r="J5" s="16"/>
      <c r="K5" s="44" t="s">
        <v>2</v>
      </c>
      <c r="L5" s="44"/>
      <c r="M5" s="16"/>
      <c r="N5" s="44" t="s">
        <v>33</v>
      </c>
      <c r="O5" s="44"/>
    </row>
    <row r="6" spans="1:15" ht="14.25">
      <c r="A6" s="17" t="s">
        <v>30</v>
      </c>
      <c r="B6" s="18" t="s">
        <v>36</v>
      </c>
      <c r="C6" s="18" t="s">
        <v>37</v>
      </c>
      <c r="D6" s="19"/>
      <c r="E6" s="18" t="s">
        <v>36</v>
      </c>
      <c r="F6" s="18" t="s">
        <v>37</v>
      </c>
      <c r="G6" s="20"/>
      <c r="H6" s="18" t="s">
        <v>36</v>
      </c>
      <c r="I6" s="18" t="s">
        <v>37</v>
      </c>
      <c r="J6" s="20"/>
      <c r="K6" s="18" t="s">
        <v>36</v>
      </c>
      <c r="L6" s="18" t="s">
        <v>37</v>
      </c>
      <c r="M6" s="20"/>
      <c r="N6" s="18" t="s">
        <v>36</v>
      </c>
      <c r="O6" s="18" t="s">
        <v>37</v>
      </c>
    </row>
    <row r="7" spans="1:15" ht="14.25">
      <c r="A7" s="15"/>
      <c r="B7" s="21"/>
      <c r="C7" s="21"/>
      <c r="D7" s="22"/>
      <c r="E7" s="21"/>
      <c r="F7" s="21"/>
      <c r="G7" s="21"/>
      <c r="H7" s="21"/>
      <c r="I7" s="21"/>
      <c r="J7" s="21"/>
      <c r="K7" s="21"/>
      <c r="L7" s="21"/>
      <c r="M7" s="21"/>
      <c r="N7" s="21"/>
      <c r="O7" s="21"/>
    </row>
    <row r="8" spans="1:15" ht="14.25">
      <c r="A8" s="24" t="s">
        <v>21</v>
      </c>
      <c r="B8" s="40">
        <f>+B10+B25+B37</f>
        <v>670129</v>
      </c>
      <c r="C8" s="40">
        <f>+C10+C25+C37</f>
        <v>337204</v>
      </c>
      <c r="D8" s="24"/>
      <c r="E8" s="40">
        <f>+E10+E25+E37</f>
        <v>578354</v>
      </c>
      <c r="F8" s="40">
        <f>+F10+F25+F37</f>
        <v>231737</v>
      </c>
      <c r="G8" s="40"/>
      <c r="H8" s="40">
        <f>+H10+H25</f>
        <v>24865</v>
      </c>
      <c r="I8" s="40">
        <f>+I10+I25</f>
        <v>2903</v>
      </c>
      <c r="J8" s="40"/>
      <c r="K8" s="40">
        <f>+K10+K25+K37</f>
        <v>66910</v>
      </c>
      <c r="L8" s="40">
        <f>+L10+L25+L37</f>
        <v>102564</v>
      </c>
      <c r="M8" s="40"/>
      <c r="N8" s="40">
        <f>+N10+N25+N37</f>
        <v>141342</v>
      </c>
      <c r="O8" s="40">
        <f>+O10+O25+O37</f>
        <v>15117</v>
      </c>
    </row>
    <row r="9" spans="1:15" ht="14.25">
      <c r="A9" s="24"/>
      <c r="B9" s="40" t="s">
        <v>42</v>
      </c>
      <c r="C9" s="40"/>
      <c r="D9" s="24"/>
      <c r="E9" s="40"/>
      <c r="F9" s="40"/>
      <c r="G9" s="40"/>
      <c r="H9" s="40"/>
      <c r="I9" s="40"/>
      <c r="J9" s="40"/>
      <c r="K9" s="40"/>
      <c r="L9" s="40"/>
      <c r="M9" s="40"/>
      <c r="N9" s="40"/>
      <c r="O9" s="40"/>
    </row>
    <row r="10" spans="1:15" ht="14.25">
      <c r="A10" s="24" t="s">
        <v>22</v>
      </c>
      <c r="B10" s="40">
        <f>+B11+B20</f>
        <v>350849</v>
      </c>
      <c r="C10" s="40">
        <f>+C11+C20</f>
        <v>216355</v>
      </c>
      <c r="D10" s="24"/>
      <c r="E10" s="40">
        <f>+E11+E20</f>
        <v>326557</v>
      </c>
      <c r="F10" s="40">
        <f>+F11+F20</f>
        <v>176400</v>
      </c>
      <c r="G10" s="40"/>
      <c r="H10" s="40">
        <f>+H11+H20</f>
        <v>4483</v>
      </c>
      <c r="I10" s="40">
        <f>+I11+I20</f>
        <v>9</v>
      </c>
      <c r="J10" s="40"/>
      <c r="K10" s="40">
        <f>+K11+K20</f>
        <v>19809</v>
      </c>
      <c r="L10" s="40">
        <f>+L11+L20</f>
        <v>39946</v>
      </c>
      <c r="M10" s="40"/>
      <c r="N10" s="40">
        <f>+N11+N20</f>
        <v>79234</v>
      </c>
      <c r="O10" s="40">
        <f>+O11+O20</f>
        <v>12409</v>
      </c>
    </row>
    <row r="11" spans="1:15" ht="14.25">
      <c r="A11" s="24" t="s">
        <v>72</v>
      </c>
      <c r="B11" s="40">
        <f>SUM(B12:B18)</f>
        <v>236988</v>
      </c>
      <c r="C11" s="40">
        <f>SUM(C12:C18)</f>
        <v>131479</v>
      </c>
      <c r="D11" s="24"/>
      <c r="E11" s="40">
        <f>SUM(E12:E18)</f>
        <v>219457</v>
      </c>
      <c r="F11" s="40">
        <f>SUM(F12:F18)</f>
        <v>111847</v>
      </c>
      <c r="G11" s="40"/>
      <c r="H11" s="40">
        <f>SUM(H12:H18)</f>
        <v>4119</v>
      </c>
      <c r="I11" s="40">
        <f>SUM(I12:I18)</f>
        <v>3</v>
      </c>
      <c r="J11" s="40"/>
      <c r="K11" s="40">
        <f>SUM(K12:K18)</f>
        <v>13412</v>
      </c>
      <c r="L11" s="40">
        <f>SUM(L12:L18)</f>
        <v>19629</v>
      </c>
      <c r="M11" s="40"/>
      <c r="N11" s="40">
        <f>SUM(N12:N18)</f>
        <v>57327</v>
      </c>
      <c r="O11" s="40">
        <f>SUM(O12:O18)</f>
        <v>9499</v>
      </c>
    </row>
    <row r="12" spans="1:15" ht="14.25">
      <c r="A12" s="24" t="s">
        <v>73</v>
      </c>
      <c r="B12" s="40">
        <v>54779</v>
      </c>
      <c r="C12" s="40">
        <v>16344</v>
      </c>
      <c r="D12" s="24"/>
      <c r="E12" s="40">
        <v>43647</v>
      </c>
      <c r="F12" s="40">
        <v>5496</v>
      </c>
      <c r="G12" s="40"/>
      <c r="H12" s="40">
        <v>2144</v>
      </c>
      <c r="I12" s="40">
        <v>3</v>
      </c>
      <c r="J12" s="40"/>
      <c r="K12" s="40">
        <v>8988</v>
      </c>
      <c r="L12" s="40">
        <v>10845</v>
      </c>
      <c r="M12" s="40"/>
      <c r="N12" s="40">
        <v>9264</v>
      </c>
      <c r="O12" s="40">
        <v>65</v>
      </c>
    </row>
    <row r="13" spans="1:15" ht="14.25">
      <c r="A13" s="24" t="s">
        <v>74</v>
      </c>
      <c r="B13" s="40">
        <v>60105</v>
      </c>
      <c r="C13" s="40">
        <v>20712</v>
      </c>
      <c r="D13" s="24"/>
      <c r="E13" s="40">
        <v>57882</v>
      </c>
      <c r="F13" s="40">
        <v>12928</v>
      </c>
      <c r="G13" s="40"/>
      <c r="H13" s="40" t="s">
        <v>53</v>
      </c>
      <c r="I13" s="40" t="s">
        <v>53</v>
      </c>
      <c r="J13" s="40"/>
      <c r="K13" s="40">
        <v>2223</v>
      </c>
      <c r="L13" s="40">
        <v>7784</v>
      </c>
      <c r="M13" s="40"/>
      <c r="N13" s="40">
        <v>11157</v>
      </c>
      <c r="O13" s="40">
        <v>463</v>
      </c>
    </row>
    <row r="14" spans="1:15" ht="14.25">
      <c r="A14" s="24" t="s">
        <v>75</v>
      </c>
      <c r="B14" s="40">
        <v>2046</v>
      </c>
      <c r="C14" s="40">
        <v>579</v>
      </c>
      <c r="D14" s="24"/>
      <c r="E14" s="40">
        <v>461</v>
      </c>
      <c r="F14" s="40">
        <v>300</v>
      </c>
      <c r="G14" s="40"/>
      <c r="H14" s="40">
        <v>1377</v>
      </c>
      <c r="I14" s="40">
        <v>0</v>
      </c>
      <c r="J14" s="40"/>
      <c r="K14" s="40">
        <v>208</v>
      </c>
      <c r="L14" s="40">
        <v>279</v>
      </c>
      <c r="M14" s="40"/>
      <c r="N14" s="40">
        <v>4</v>
      </c>
      <c r="O14" s="40">
        <v>1</v>
      </c>
    </row>
    <row r="15" spans="1:15" ht="14.25">
      <c r="A15" s="24" t="s">
        <v>76</v>
      </c>
      <c r="B15" s="40">
        <v>3727</v>
      </c>
      <c r="C15" s="40">
        <v>1645</v>
      </c>
      <c r="D15" s="24"/>
      <c r="E15" s="40">
        <v>3024</v>
      </c>
      <c r="F15" s="40">
        <v>960</v>
      </c>
      <c r="G15" s="40"/>
      <c r="H15" s="40">
        <v>285</v>
      </c>
      <c r="I15" s="40">
        <v>0</v>
      </c>
      <c r="J15" s="40"/>
      <c r="K15" s="40">
        <v>418</v>
      </c>
      <c r="L15" s="40">
        <v>685</v>
      </c>
      <c r="M15" s="40"/>
      <c r="N15" s="40">
        <v>300</v>
      </c>
      <c r="O15" s="40">
        <v>2</v>
      </c>
    </row>
    <row r="16" spans="1:15" ht="14.25">
      <c r="A16" s="24" t="s">
        <v>77</v>
      </c>
      <c r="B16" s="40">
        <v>7695</v>
      </c>
      <c r="C16" s="40">
        <v>1199</v>
      </c>
      <c r="D16" s="24"/>
      <c r="E16" s="40">
        <v>5880</v>
      </c>
      <c r="F16" s="40">
        <v>1190</v>
      </c>
      <c r="G16" s="40"/>
      <c r="H16" s="40">
        <v>313</v>
      </c>
      <c r="I16" s="40">
        <v>0</v>
      </c>
      <c r="J16" s="40"/>
      <c r="K16" s="40">
        <v>1502</v>
      </c>
      <c r="L16" s="40">
        <v>9</v>
      </c>
      <c r="M16" s="40"/>
      <c r="N16" s="40">
        <v>1200</v>
      </c>
      <c r="O16" s="40">
        <v>296</v>
      </c>
    </row>
    <row r="17" spans="1:15" ht="14.25">
      <c r="A17" s="24" t="s">
        <v>78</v>
      </c>
      <c r="B17" s="40">
        <v>13772</v>
      </c>
      <c r="C17" s="40">
        <v>3803</v>
      </c>
      <c r="D17" s="24"/>
      <c r="E17" s="40">
        <v>13772</v>
      </c>
      <c r="F17" s="40">
        <v>3803</v>
      </c>
      <c r="G17" s="40"/>
      <c r="H17" s="40" t="s">
        <v>53</v>
      </c>
      <c r="I17" s="40" t="s">
        <v>53</v>
      </c>
      <c r="J17" s="40"/>
      <c r="K17" s="40" t="s">
        <v>54</v>
      </c>
      <c r="L17" s="40" t="s">
        <v>54</v>
      </c>
      <c r="M17" s="40"/>
      <c r="N17" s="40">
        <v>5717</v>
      </c>
      <c r="O17" s="40">
        <v>307</v>
      </c>
    </row>
    <row r="18" spans="1:15" ht="14.25">
      <c r="A18" s="24" t="s">
        <v>79</v>
      </c>
      <c r="B18" s="40">
        <v>94864</v>
      </c>
      <c r="C18" s="40">
        <v>87197</v>
      </c>
      <c r="D18" s="24"/>
      <c r="E18" s="40">
        <v>94791</v>
      </c>
      <c r="F18" s="40">
        <v>87170</v>
      </c>
      <c r="G18" s="40"/>
      <c r="H18" s="40" t="s">
        <v>53</v>
      </c>
      <c r="I18" s="40" t="s">
        <v>53</v>
      </c>
      <c r="J18" s="40"/>
      <c r="K18" s="40">
        <v>73</v>
      </c>
      <c r="L18" s="40">
        <v>27</v>
      </c>
      <c r="M18" s="40"/>
      <c r="N18" s="40">
        <v>29685</v>
      </c>
      <c r="O18" s="40">
        <v>8365</v>
      </c>
    </row>
    <row r="19" spans="1:15" ht="14.25">
      <c r="A19" s="24"/>
      <c r="B19" s="40"/>
      <c r="C19" s="40" t="s">
        <v>43</v>
      </c>
      <c r="D19" s="24"/>
      <c r="E19" s="40"/>
      <c r="F19" s="40"/>
      <c r="G19" s="40"/>
      <c r="H19" s="40"/>
      <c r="I19" s="40"/>
      <c r="J19" s="40"/>
      <c r="K19" s="40"/>
      <c r="L19" s="40"/>
      <c r="M19" s="40"/>
      <c r="N19" s="40"/>
      <c r="O19" s="40"/>
    </row>
    <row r="20" spans="1:15" ht="14.25">
      <c r="A20" s="24" t="s">
        <v>80</v>
      </c>
      <c r="B20" s="40">
        <f>SUM(B21:B23)</f>
        <v>113861</v>
      </c>
      <c r="C20" s="40">
        <f>SUM(C21:C23)</f>
        <v>84876</v>
      </c>
      <c r="D20" s="24"/>
      <c r="E20" s="40">
        <f>SUM(E21:E23)</f>
        <v>107100</v>
      </c>
      <c r="F20" s="40">
        <f>SUM(F21:F23)</f>
        <v>64553</v>
      </c>
      <c r="G20" s="40"/>
      <c r="H20" s="40">
        <f>SUM(H21:H23)</f>
        <v>364</v>
      </c>
      <c r="I20" s="40">
        <f>SUM(I21:I23)</f>
        <v>6</v>
      </c>
      <c r="J20" s="40"/>
      <c r="K20" s="40">
        <f>SUM(K21:K23)</f>
        <v>6397</v>
      </c>
      <c r="L20" s="40">
        <f>SUM(L21:L23)</f>
        <v>20317</v>
      </c>
      <c r="M20" s="40"/>
      <c r="N20" s="40">
        <f>SUM(N21:N23)</f>
        <v>21907</v>
      </c>
      <c r="O20" s="40">
        <f>SUM(O21:O23)</f>
        <v>2910</v>
      </c>
    </row>
    <row r="21" spans="1:15" ht="14.25">
      <c r="A21" s="24" t="s">
        <v>81</v>
      </c>
      <c r="B21" s="40">
        <v>3656</v>
      </c>
      <c r="C21" s="40">
        <v>513</v>
      </c>
      <c r="D21" s="24"/>
      <c r="E21" s="40" t="s">
        <v>54</v>
      </c>
      <c r="F21" s="40" t="s">
        <v>54</v>
      </c>
      <c r="G21" s="40"/>
      <c r="H21" s="40">
        <v>364</v>
      </c>
      <c r="I21" s="40">
        <v>6</v>
      </c>
      <c r="J21" s="40"/>
      <c r="K21" s="40">
        <v>3292</v>
      </c>
      <c r="L21" s="40">
        <v>507</v>
      </c>
      <c r="M21" s="40"/>
      <c r="N21" s="40" t="s">
        <v>54</v>
      </c>
      <c r="O21" s="40" t="s">
        <v>54</v>
      </c>
    </row>
    <row r="22" spans="1:15" ht="14.25">
      <c r="A22" s="24" t="s">
        <v>82</v>
      </c>
      <c r="B22" s="40">
        <v>73137</v>
      </c>
      <c r="C22" s="40">
        <v>57966</v>
      </c>
      <c r="D22" s="24"/>
      <c r="E22" s="40">
        <v>70032</v>
      </c>
      <c r="F22" s="40">
        <v>38156</v>
      </c>
      <c r="G22" s="40"/>
      <c r="H22" s="40" t="s">
        <v>54</v>
      </c>
      <c r="I22" s="40" t="s">
        <v>54</v>
      </c>
      <c r="J22" s="40"/>
      <c r="K22" s="40">
        <v>3105</v>
      </c>
      <c r="L22" s="40">
        <v>19810</v>
      </c>
      <c r="M22" s="40"/>
      <c r="N22" s="40">
        <v>12534</v>
      </c>
      <c r="O22" s="40">
        <v>1242</v>
      </c>
    </row>
    <row r="23" spans="1:15" ht="14.25">
      <c r="A23" s="24" t="s">
        <v>79</v>
      </c>
      <c r="B23" s="40">
        <v>37068</v>
      </c>
      <c r="C23" s="40">
        <v>26397</v>
      </c>
      <c r="D23" s="24"/>
      <c r="E23" s="40">
        <v>37068</v>
      </c>
      <c r="F23" s="40">
        <v>26397</v>
      </c>
      <c r="G23" s="40"/>
      <c r="H23" s="40" t="s">
        <v>54</v>
      </c>
      <c r="I23" s="40" t="s">
        <v>54</v>
      </c>
      <c r="J23" s="40"/>
      <c r="K23" s="40" t="s">
        <v>54</v>
      </c>
      <c r="L23" s="40" t="s">
        <v>54</v>
      </c>
      <c r="M23" s="40"/>
      <c r="N23" s="40">
        <v>9373</v>
      </c>
      <c r="O23" s="40">
        <v>1668</v>
      </c>
    </row>
    <row r="24" spans="1:15" ht="14.25">
      <c r="A24" s="24"/>
      <c r="B24" s="40"/>
      <c r="C24" s="40"/>
      <c r="D24" s="24"/>
      <c r="E24" s="40"/>
      <c r="F24" s="40"/>
      <c r="G24" s="40"/>
      <c r="H24" s="40"/>
      <c r="I24" s="40"/>
      <c r="J24" s="40"/>
      <c r="K24" s="40"/>
      <c r="L24" s="40"/>
      <c r="M24" s="40"/>
      <c r="N24" s="40"/>
      <c r="O24" s="40"/>
    </row>
    <row r="25" spans="1:15" ht="14.25">
      <c r="A25" s="24" t="s">
        <v>25</v>
      </c>
      <c r="B25" s="40">
        <v>294065</v>
      </c>
      <c r="C25" s="40">
        <v>114784</v>
      </c>
      <c r="D25" s="24"/>
      <c r="E25" s="40">
        <v>226905</v>
      </c>
      <c r="F25" s="40">
        <v>49324</v>
      </c>
      <c r="G25" s="40"/>
      <c r="H25" s="40">
        <v>20382</v>
      </c>
      <c r="I25" s="40">
        <v>2894</v>
      </c>
      <c r="J25" s="40"/>
      <c r="K25" s="40">
        <v>46778</v>
      </c>
      <c r="L25" s="40">
        <v>62566</v>
      </c>
      <c r="M25" s="40"/>
      <c r="N25" s="40">
        <v>53903</v>
      </c>
      <c r="O25" s="40">
        <v>1825</v>
      </c>
    </row>
    <row r="26" spans="1:15" ht="14.25">
      <c r="A26" s="24" t="s">
        <v>64</v>
      </c>
      <c r="B26" s="40">
        <v>75457</v>
      </c>
      <c r="C26" s="40">
        <v>20664</v>
      </c>
      <c r="D26" s="24"/>
      <c r="E26" s="40">
        <v>44747</v>
      </c>
      <c r="F26" s="40">
        <v>5389</v>
      </c>
      <c r="G26" s="40"/>
      <c r="H26" s="40">
        <v>7372</v>
      </c>
      <c r="I26" s="40">
        <v>84</v>
      </c>
      <c r="J26" s="40"/>
      <c r="K26" s="40">
        <v>23338</v>
      </c>
      <c r="L26" s="40">
        <v>15191</v>
      </c>
      <c r="M26" s="40"/>
      <c r="N26" s="40">
        <v>10282</v>
      </c>
      <c r="O26" s="40">
        <v>85</v>
      </c>
    </row>
    <row r="27" spans="1:15" ht="14.25">
      <c r="A27" s="24" t="s">
        <v>65</v>
      </c>
      <c r="B27" s="40">
        <v>48915</v>
      </c>
      <c r="C27" s="40">
        <v>28295</v>
      </c>
      <c r="D27" s="24"/>
      <c r="E27" s="40">
        <v>37833</v>
      </c>
      <c r="F27" s="40">
        <v>10765</v>
      </c>
      <c r="G27" s="40"/>
      <c r="H27" s="40">
        <v>4510</v>
      </c>
      <c r="I27" s="40">
        <v>713</v>
      </c>
      <c r="J27" s="40"/>
      <c r="K27" s="40">
        <v>6572</v>
      </c>
      <c r="L27" s="40">
        <v>16817</v>
      </c>
      <c r="M27" s="40"/>
      <c r="N27" s="40">
        <v>8767</v>
      </c>
      <c r="O27" s="40">
        <v>315</v>
      </c>
    </row>
    <row r="28" spans="1:15" ht="14.25">
      <c r="A28" s="24" t="s">
        <v>83</v>
      </c>
      <c r="B28" s="40">
        <v>62773</v>
      </c>
      <c r="C28" s="40">
        <v>19303</v>
      </c>
      <c r="D28" s="24"/>
      <c r="E28" s="40">
        <v>56533</v>
      </c>
      <c r="F28" s="40">
        <v>8736</v>
      </c>
      <c r="G28" s="40"/>
      <c r="H28" s="40">
        <v>460</v>
      </c>
      <c r="I28" s="40">
        <v>317</v>
      </c>
      <c r="J28" s="40"/>
      <c r="K28" s="40">
        <v>5780</v>
      </c>
      <c r="L28" s="40">
        <v>10250</v>
      </c>
      <c r="M28" s="40"/>
      <c r="N28" s="40">
        <v>14300</v>
      </c>
      <c r="O28" s="40">
        <v>265</v>
      </c>
    </row>
    <row r="29" spans="1:15" ht="14.25">
      <c r="A29" s="24" t="s">
        <v>15</v>
      </c>
      <c r="B29" s="40">
        <v>56407</v>
      </c>
      <c r="C29" s="40">
        <v>27069</v>
      </c>
      <c r="D29" s="24"/>
      <c r="E29" s="40">
        <v>53499</v>
      </c>
      <c r="F29" s="40">
        <v>16471</v>
      </c>
      <c r="G29" s="40"/>
      <c r="H29" s="40">
        <v>654</v>
      </c>
      <c r="I29" s="40">
        <v>395</v>
      </c>
      <c r="J29" s="40"/>
      <c r="K29" s="40">
        <v>2254</v>
      </c>
      <c r="L29" s="40">
        <v>10203</v>
      </c>
      <c r="M29" s="40"/>
      <c r="N29" s="40">
        <v>12215</v>
      </c>
      <c r="O29" s="40">
        <v>645</v>
      </c>
    </row>
    <row r="30" spans="1:15" ht="14.25">
      <c r="A30" s="24" t="s">
        <v>84</v>
      </c>
      <c r="B30" s="40">
        <v>10854</v>
      </c>
      <c r="C30" s="40">
        <v>5876</v>
      </c>
      <c r="D30" s="24"/>
      <c r="E30" s="40">
        <v>4714</v>
      </c>
      <c r="F30" s="40">
        <v>1519</v>
      </c>
      <c r="G30" s="40"/>
      <c r="H30" s="40">
        <v>2523</v>
      </c>
      <c r="I30" s="40">
        <v>1005</v>
      </c>
      <c r="J30" s="40"/>
      <c r="K30" s="40">
        <v>3617</v>
      </c>
      <c r="L30" s="40">
        <v>3352</v>
      </c>
      <c r="M30" s="40"/>
      <c r="N30" s="40">
        <v>1044</v>
      </c>
      <c r="O30" s="40">
        <v>259</v>
      </c>
    </row>
    <row r="31" spans="1:15" ht="14.25">
      <c r="A31" s="24" t="s">
        <v>85</v>
      </c>
      <c r="B31" s="40">
        <v>4187</v>
      </c>
      <c r="C31" s="40">
        <v>616</v>
      </c>
      <c r="D31" s="24"/>
      <c r="E31" s="40">
        <v>593</v>
      </c>
      <c r="F31" s="40">
        <v>28</v>
      </c>
      <c r="G31" s="40"/>
      <c r="H31" s="40">
        <v>3063</v>
      </c>
      <c r="I31" s="40">
        <v>11</v>
      </c>
      <c r="J31" s="40"/>
      <c r="K31" s="40">
        <v>531</v>
      </c>
      <c r="L31" s="40">
        <v>577</v>
      </c>
      <c r="M31" s="40"/>
      <c r="N31" s="40">
        <v>99</v>
      </c>
      <c r="O31" s="40">
        <v>0</v>
      </c>
    </row>
    <row r="32" spans="1:15" ht="14.25">
      <c r="A32" s="24" t="s">
        <v>86</v>
      </c>
      <c r="B32" s="40">
        <v>30308</v>
      </c>
      <c r="C32" s="40">
        <v>9940</v>
      </c>
      <c r="D32" s="24"/>
      <c r="E32" s="40">
        <v>25254</v>
      </c>
      <c r="F32" s="40">
        <v>4594</v>
      </c>
      <c r="G32" s="40"/>
      <c r="H32" s="40">
        <v>967</v>
      </c>
      <c r="I32" s="40">
        <v>15</v>
      </c>
      <c r="J32" s="40"/>
      <c r="K32" s="40">
        <v>4087</v>
      </c>
      <c r="L32" s="40">
        <v>5331</v>
      </c>
      <c r="M32" s="40"/>
      <c r="N32" s="40">
        <v>6108</v>
      </c>
      <c r="O32" s="40">
        <v>154</v>
      </c>
    </row>
    <row r="33" spans="1:15" ht="14.25">
      <c r="A33" s="24" t="s">
        <v>17</v>
      </c>
      <c r="B33" s="40">
        <v>1672</v>
      </c>
      <c r="C33" s="40">
        <v>1214</v>
      </c>
      <c r="D33" s="24"/>
      <c r="E33" s="40">
        <v>240</v>
      </c>
      <c r="F33" s="40">
        <v>15</v>
      </c>
      <c r="G33" s="40"/>
      <c r="H33" s="40">
        <v>833</v>
      </c>
      <c r="I33" s="40">
        <v>354</v>
      </c>
      <c r="J33" s="40"/>
      <c r="K33" s="40">
        <v>599</v>
      </c>
      <c r="L33" s="40">
        <v>845</v>
      </c>
      <c r="M33" s="40"/>
      <c r="N33" s="40">
        <v>61</v>
      </c>
      <c r="O33" s="40">
        <v>2</v>
      </c>
    </row>
    <row r="34" spans="1:15" ht="14.25">
      <c r="A34" s="24" t="s">
        <v>87</v>
      </c>
      <c r="B34" s="40">
        <v>712</v>
      </c>
      <c r="C34" s="40">
        <v>673</v>
      </c>
      <c r="D34" s="24"/>
      <c r="E34" s="40">
        <v>712</v>
      </c>
      <c r="F34" s="40">
        <v>673</v>
      </c>
      <c r="G34" s="40"/>
      <c r="H34" s="40" t="s">
        <v>54</v>
      </c>
      <c r="I34" s="40" t="s">
        <v>54</v>
      </c>
      <c r="J34" s="40"/>
      <c r="K34" s="40" t="s">
        <v>54</v>
      </c>
      <c r="L34" s="40" t="s">
        <v>54</v>
      </c>
      <c r="M34" s="40"/>
      <c r="N34" s="40">
        <v>66</v>
      </c>
      <c r="O34" s="40">
        <v>28</v>
      </c>
    </row>
    <row r="35" spans="1:15" ht="14.25">
      <c r="A35" s="24" t="s">
        <v>88</v>
      </c>
      <c r="B35" s="40">
        <v>2780</v>
      </c>
      <c r="C35" s="40">
        <v>1134</v>
      </c>
      <c r="D35" s="24"/>
      <c r="E35" s="40">
        <v>2780</v>
      </c>
      <c r="F35" s="40">
        <v>1134</v>
      </c>
      <c r="G35" s="40"/>
      <c r="H35" s="40" t="s">
        <v>54</v>
      </c>
      <c r="I35" s="40" t="s">
        <v>54</v>
      </c>
      <c r="J35" s="40"/>
      <c r="K35" s="40" t="s">
        <v>54</v>
      </c>
      <c r="L35" s="40" t="s">
        <v>54</v>
      </c>
      <c r="M35" s="40"/>
      <c r="N35" s="40">
        <v>961</v>
      </c>
      <c r="O35" s="40">
        <v>72</v>
      </c>
    </row>
    <row r="36" spans="1:15" ht="14.25">
      <c r="A36" s="24"/>
      <c r="B36" s="40"/>
      <c r="C36" s="40"/>
      <c r="D36" s="24"/>
      <c r="E36" s="40"/>
      <c r="F36" s="40"/>
      <c r="G36" s="40"/>
      <c r="H36" s="40"/>
      <c r="I36" s="40"/>
      <c r="J36" s="40"/>
      <c r="K36" s="40"/>
      <c r="L36" s="40"/>
      <c r="M36" s="40"/>
      <c r="N36" s="40"/>
      <c r="O36" s="40"/>
    </row>
    <row r="37" spans="1:15" ht="14.25">
      <c r="A37" s="24" t="s">
        <v>20</v>
      </c>
      <c r="B37" s="40">
        <v>25215</v>
      </c>
      <c r="C37" s="40">
        <v>6065</v>
      </c>
      <c r="D37" s="24"/>
      <c r="E37" s="40">
        <v>24892</v>
      </c>
      <c r="F37" s="40">
        <v>6013</v>
      </c>
      <c r="G37" s="40"/>
      <c r="H37" s="40" t="s">
        <v>54</v>
      </c>
      <c r="I37" s="40" t="s">
        <v>54</v>
      </c>
      <c r="J37" s="40"/>
      <c r="K37" s="40">
        <v>323</v>
      </c>
      <c r="L37" s="40">
        <v>52</v>
      </c>
      <c r="M37" s="40"/>
      <c r="N37" s="40">
        <v>8205</v>
      </c>
      <c r="O37" s="40">
        <v>883</v>
      </c>
    </row>
    <row r="38" spans="1:15" ht="14.25">
      <c r="A38" s="24"/>
      <c r="B38" s="40"/>
      <c r="C38" s="40"/>
      <c r="D38" s="24"/>
      <c r="E38" s="40"/>
      <c r="F38" s="40"/>
      <c r="G38" s="40"/>
      <c r="H38" s="40"/>
      <c r="I38" s="40"/>
      <c r="J38" s="40"/>
      <c r="K38" s="40"/>
      <c r="L38" s="40"/>
      <c r="M38" s="40"/>
      <c r="N38" s="40"/>
      <c r="O38" s="40"/>
    </row>
    <row r="39" spans="1:15" ht="14.25">
      <c r="A39" s="60" t="s">
        <v>29</v>
      </c>
      <c r="B39" s="60"/>
      <c r="C39" s="60"/>
      <c r="D39" s="60"/>
      <c r="E39" s="60"/>
      <c r="F39" s="60"/>
      <c r="G39" s="60"/>
      <c r="H39" s="60"/>
      <c r="I39" s="60"/>
      <c r="J39" s="60"/>
      <c r="K39" s="60"/>
      <c r="L39" s="60"/>
      <c r="M39" s="60"/>
      <c r="N39" s="60"/>
      <c r="O39" s="60"/>
    </row>
    <row r="40" spans="1:15" ht="14.25">
      <c r="A40" s="24"/>
      <c r="B40" s="40"/>
      <c r="C40" s="40"/>
      <c r="D40" s="24"/>
      <c r="E40" s="40"/>
      <c r="F40" s="40"/>
      <c r="G40" s="40"/>
      <c r="H40" s="40"/>
      <c r="I40" s="40"/>
      <c r="J40" s="40"/>
      <c r="K40" s="40"/>
      <c r="L40" s="40"/>
      <c r="M40" s="40"/>
      <c r="N40" s="40"/>
      <c r="O40" s="40"/>
    </row>
    <row r="41" spans="1:15" ht="14.25">
      <c r="A41" s="24" t="s">
        <v>21</v>
      </c>
      <c r="B41" s="40">
        <f>SUM(B42:B43)</f>
        <v>670129</v>
      </c>
      <c r="C41" s="40">
        <f>SUM(C42:C43)</f>
        <v>337204</v>
      </c>
      <c r="D41" s="24"/>
      <c r="E41" s="40">
        <f>SUM(E42:E43)</f>
        <v>578354</v>
      </c>
      <c r="F41" s="40">
        <f>SUM(F42:F43)</f>
        <v>231737</v>
      </c>
      <c r="G41" s="40"/>
      <c r="H41" s="40">
        <f>SUM(H42:H43)</f>
        <v>24865</v>
      </c>
      <c r="I41" s="40">
        <f>SUM(I42:I43)</f>
        <v>2903</v>
      </c>
      <c r="J41" s="40"/>
      <c r="K41" s="40">
        <f>SUM(K42:K43)</f>
        <v>66910</v>
      </c>
      <c r="L41" s="40">
        <f>SUM(L42:L43)</f>
        <v>102564</v>
      </c>
      <c r="M41" s="40"/>
      <c r="N41" s="40">
        <f>SUM(N42:N43)</f>
        <v>141342</v>
      </c>
      <c r="O41" s="40">
        <f>SUM(O42:O43)</f>
        <v>15117</v>
      </c>
    </row>
    <row r="42" spans="1:15" ht="14.25">
      <c r="A42" s="24" t="s">
        <v>89</v>
      </c>
      <c r="B42" s="40">
        <f>B47+B51+B55+B59</f>
        <v>150286</v>
      </c>
      <c r="C42" s="40">
        <f>C47+C51+C55+C59</f>
        <v>112739</v>
      </c>
      <c r="D42" s="24"/>
      <c r="E42" s="40">
        <f>E47+E51+E55+E59</f>
        <v>150286</v>
      </c>
      <c r="F42" s="40">
        <f>F47+F51+F55+F59</f>
        <v>112739</v>
      </c>
      <c r="G42" s="40"/>
      <c r="H42" s="40" t="s">
        <v>54</v>
      </c>
      <c r="I42" s="40" t="s">
        <v>54</v>
      </c>
      <c r="J42" s="40"/>
      <c r="K42" s="40" t="s">
        <v>54</v>
      </c>
      <c r="L42" s="40" t="s">
        <v>54</v>
      </c>
      <c r="M42" s="40"/>
      <c r="N42" s="40">
        <f>N47+N51+N55+N59</f>
        <v>46839</v>
      </c>
      <c r="O42" s="40">
        <f>O47+O51+O55+O59</f>
        <v>10485</v>
      </c>
    </row>
    <row r="43" spans="1:15" ht="14.25">
      <c r="A43" s="24" t="s">
        <v>90</v>
      </c>
      <c r="B43" s="40">
        <f>B48+B52+B56+B60</f>
        <v>519843</v>
      </c>
      <c r="C43" s="40">
        <f>C48+C52+C56+C60</f>
        <v>224465</v>
      </c>
      <c r="D43" s="24"/>
      <c r="E43" s="40">
        <f>E48+E52+E56+E60</f>
        <v>428068</v>
      </c>
      <c r="F43" s="40">
        <f>F48+F52+F56+F60</f>
        <v>118998</v>
      </c>
      <c r="G43" s="40"/>
      <c r="H43" s="40">
        <f>H48+H52+H56</f>
        <v>24865</v>
      </c>
      <c r="I43" s="40">
        <f>I48+I52+I56</f>
        <v>2903</v>
      </c>
      <c r="J43" s="40"/>
      <c r="K43" s="40">
        <f>K48+K52+K56+K60</f>
        <v>66910</v>
      </c>
      <c r="L43" s="40">
        <f>L48+L52+L56+L60</f>
        <v>102564</v>
      </c>
      <c r="M43" s="40"/>
      <c r="N43" s="40">
        <f>N48+N52+N56+N60</f>
        <v>94503</v>
      </c>
      <c r="O43" s="40">
        <f>O48+O52+O56+O60</f>
        <v>4632</v>
      </c>
    </row>
    <row r="44" spans="1:15" ht="14.25">
      <c r="A44" s="24"/>
      <c r="B44" s="40"/>
      <c r="C44" s="40"/>
      <c r="D44" s="24"/>
      <c r="E44" s="40"/>
      <c r="F44" s="40"/>
      <c r="G44" s="40"/>
      <c r="H44" s="40"/>
      <c r="I44" s="40"/>
      <c r="J44" s="40"/>
      <c r="K44" s="40"/>
      <c r="L44" s="40"/>
      <c r="M44" s="40"/>
      <c r="N44" s="40"/>
      <c r="O44" s="40"/>
    </row>
    <row r="45" spans="1:15" ht="14.25">
      <c r="A45" s="24" t="s">
        <v>22</v>
      </c>
      <c r="B45" s="40">
        <f>+B46+B50</f>
        <v>350849</v>
      </c>
      <c r="C45" s="40">
        <f>+C46+C50</f>
        <v>216355</v>
      </c>
      <c r="D45" s="24"/>
      <c r="E45" s="40">
        <f>+E46+E50</f>
        <v>326557</v>
      </c>
      <c r="F45" s="40">
        <f>+F46+F50</f>
        <v>176400</v>
      </c>
      <c r="G45" s="40"/>
      <c r="H45" s="40">
        <f>+H46+H50</f>
        <v>4483</v>
      </c>
      <c r="I45" s="40">
        <f>+I46+I50</f>
        <v>9</v>
      </c>
      <c r="J45" s="40"/>
      <c r="K45" s="40">
        <f>+K46+K50</f>
        <v>19809</v>
      </c>
      <c r="L45" s="40">
        <f>+L46+L50</f>
        <v>39946</v>
      </c>
      <c r="M45" s="40"/>
      <c r="N45" s="40">
        <f>+N46+N50</f>
        <v>79234</v>
      </c>
      <c r="O45" s="40">
        <f>+O46+O50</f>
        <v>12409</v>
      </c>
    </row>
    <row r="46" spans="1:15" ht="14.25">
      <c r="A46" s="24" t="s">
        <v>72</v>
      </c>
      <c r="B46" s="40">
        <f>SUM(B47:B48)</f>
        <v>236988</v>
      </c>
      <c r="C46" s="40">
        <f>SUM(C47:C48)</f>
        <v>131479</v>
      </c>
      <c r="D46" s="24"/>
      <c r="E46" s="40">
        <f>SUM(E47:E48)</f>
        <v>219457</v>
      </c>
      <c r="F46" s="40">
        <f>SUM(F47:F48)</f>
        <v>111847</v>
      </c>
      <c r="G46" s="40"/>
      <c r="H46" s="40">
        <f>SUM(H47:H48)</f>
        <v>4119</v>
      </c>
      <c r="I46" s="40">
        <f>SUM(I47:I48)</f>
        <v>3</v>
      </c>
      <c r="J46" s="40"/>
      <c r="K46" s="40">
        <f>SUM(K47:K48)</f>
        <v>13412</v>
      </c>
      <c r="L46" s="40">
        <f>SUM(L47:L48)</f>
        <v>19629</v>
      </c>
      <c r="M46" s="40"/>
      <c r="N46" s="40">
        <f>SUM(N47:N48)</f>
        <v>57327</v>
      </c>
      <c r="O46" s="40">
        <f>SUM(O47:O48)</f>
        <v>9499</v>
      </c>
    </row>
    <row r="47" spans="1:15" ht="14.25">
      <c r="A47" s="24" t="s">
        <v>91</v>
      </c>
      <c r="B47" s="40">
        <v>90754</v>
      </c>
      <c r="C47" s="40">
        <v>82189</v>
      </c>
      <c r="D47" s="24"/>
      <c r="E47" s="40">
        <v>90754</v>
      </c>
      <c r="F47" s="40">
        <v>82189</v>
      </c>
      <c r="G47" s="40"/>
      <c r="H47" s="40" t="s">
        <v>54</v>
      </c>
      <c r="I47" s="40" t="s">
        <v>54</v>
      </c>
      <c r="J47" s="40"/>
      <c r="K47" s="40" t="s">
        <v>54</v>
      </c>
      <c r="L47" s="40" t="s">
        <v>54</v>
      </c>
      <c r="M47" s="40"/>
      <c r="N47" s="40">
        <v>29501</v>
      </c>
      <c r="O47" s="40">
        <v>8301</v>
      </c>
    </row>
    <row r="48" spans="1:15" ht="14.25">
      <c r="A48" s="24" t="s">
        <v>92</v>
      </c>
      <c r="B48" s="40">
        <v>146234</v>
      </c>
      <c r="C48" s="40">
        <v>49290</v>
      </c>
      <c r="D48" s="24"/>
      <c r="E48" s="40">
        <v>128703</v>
      </c>
      <c r="F48" s="40">
        <v>29658</v>
      </c>
      <c r="G48" s="40"/>
      <c r="H48" s="40">
        <v>4119</v>
      </c>
      <c r="I48" s="40">
        <v>3</v>
      </c>
      <c r="J48" s="40"/>
      <c r="K48" s="40">
        <v>13412</v>
      </c>
      <c r="L48" s="40">
        <v>19629</v>
      </c>
      <c r="M48" s="40"/>
      <c r="N48" s="40">
        <v>27826</v>
      </c>
      <c r="O48" s="40">
        <v>1198</v>
      </c>
    </row>
    <row r="49" spans="1:15" ht="14.25">
      <c r="A49" s="24"/>
      <c r="B49" s="40"/>
      <c r="C49" s="40"/>
      <c r="D49" s="24"/>
      <c r="E49" s="40"/>
      <c r="F49" s="40"/>
      <c r="G49" s="40"/>
      <c r="H49" s="40"/>
      <c r="I49" s="40"/>
      <c r="J49" s="40"/>
      <c r="K49" s="40"/>
      <c r="L49" s="40"/>
      <c r="M49" s="40"/>
      <c r="N49" s="40"/>
      <c r="O49" s="40"/>
    </row>
    <row r="50" spans="1:15" ht="14.25">
      <c r="A50" s="24" t="s">
        <v>80</v>
      </c>
      <c r="B50" s="40">
        <f>SUM(B51:B52)</f>
        <v>113861</v>
      </c>
      <c r="C50" s="40">
        <f>SUM(C51:C52)</f>
        <v>84876</v>
      </c>
      <c r="D50" s="24"/>
      <c r="E50" s="40">
        <f>SUM(E51:E52)</f>
        <v>107100</v>
      </c>
      <c r="F50" s="40">
        <f>SUM(F51:F52)</f>
        <v>64553</v>
      </c>
      <c r="G50" s="40"/>
      <c r="H50" s="40">
        <f>SUM(H51:H52)</f>
        <v>364</v>
      </c>
      <c r="I50" s="40">
        <f>SUM(I51:I52)</f>
        <v>6</v>
      </c>
      <c r="J50" s="40"/>
      <c r="K50" s="40">
        <f>SUM(K51:K52)</f>
        <v>6397</v>
      </c>
      <c r="L50" s="40">
        <f>SUM(L51:L52)</f>
        <v>20317</v>
      </c>
      <c r="M50" s="40"/>
      <c r="N50" s="40">
        <f>SUM(N51:N52)</f>
        <v>21907</v>
      </c>
      <c r="O50" s="40">
        <f>SUM(O51:O52)</f>
        <v>2910</v>
      </c>
    </row>
    <row r="51" spans="1:15" ht="14.25">
      <c r="A51" s="24" t="s">
        <v>91</v>
      </c>
      <c r="B51" s="40">
        <v>37068</v>
      </c>
      <c r="C51" s="40">
        <v>26397</v>
      </c>
      <c r="D51" s="24"/>
      <c r="E51" s="40">
        <v>37068</v>
      </c>
      <c r="F51" s="40">
        <v>26397</v>
      </c>
      <c r="G51" s="40"/>
      <c r="H51" s="40" t="s">
        <v>54</v>
      </c>
      <c r="I51" s="40" t="s">
        <v>54</v>
      </c>
      <c r="J51" s="40"/>
      <c r="K51" s="40" t="s">
        <v>54</v>
      </c>
      <c r="L51" s="40" t="s">
        <v>54</v>
      </c>
      <c r="M51" s="40"/>
      <c r="N51" s="40">
        <v>9373</v>
      </c>
      <c r="O51" s="40">
        <v>1668</v>
      </c>
    </row>
    <row r="52" spans="1:15" ht="14.25">
      <c r="A52" s="24" t="s">
        <v>92</v>
      </c>
      <c r="B52" s="40">
        <v>76793</v>
      </c>
      <c r="C52" s="40">
        <v>58479</v>
      </c>
      <c r="D52" s="24"/>
      <c r="E52" s="40">
        <v>70032</v>
      </c>
      <c r="F52" s="40">
        <v>38156</v>
      </c>
      <c r="G52" s="40"/>
      <c r="H52" s="40">
        <v>364</v>
      </c>
      <c r="I52" s="40">
        <v>6</v>
      </c>
      <c r="J52" s="40"/>
      <c r="K52" s="40">
        <v>6397</v>
      </c>
      <c r="L52" s="40">
        <v>20317</v>
      </c>
      <c r="M52" s="40"/>
      <c r="N52" s="40">
        <v>12534</v>
      </c>
      <c r="O52" s="40">
        <v>1242</v>
      </c>
    </row>
    <row r="53" spans="1:15" ht="14.25">
      <c r="A53" s="24"/>
      <c r="B53" s="40"/>
      <c r="C53" s="40"/>
      <c r="D53" s="24"/>
      <c r="E53" s="40"/>
      <c r="F53" s="40"/>
      <c r="G53" s="40"/>
      <c r="H53" s="40"/>
      <c r="I53" s="40"/>
      <c r="J53" s="40"/>
      <c r="K53" s="40"/>
      <c r="L53" s="40"/>
      <c r="M53" s="40"/>
      <c r="N53" s="40"/>
      <c r="O53" s="40"/>
    </row>
    <row r="54" spans="1:15" ht="14.25">
      <c r="A54" s="24" t="s">
        <v>25</v>
      </c>
      <c r="B54" s="40">
        <f>SUM(B55:B56)</f>
        <v>294065</v>
      </c>
      <c r="C54" s="40">
        <f>SUM(C55:C56)</f>
        <v>114784</v>
      </c>
      <c r="D54" s="24"/>
      <c r="E54" s="40">
        <f>SUM(E55:E56)</f>
        <v>226905</v>
      </c>
      <c r="F54" s="40">
        <f>SUM(F55:F56)</f>
        <v>49324</v>
      </c>
      <c r="G54" s="40"/>
      <c r="H54" s="40">
        <f>SUM(H55:H56)</f>
        <v>20382</v>
      </c>
      <c r="I54" s="40">
        <f>SUM(I55:I56)</f>
        <v>2894</v>
      </c>
      <c r="J54" s="40"/>
      <c r="K54" s="40">
        <f>SUM(K55:K56)</f>
        <v>46778</v>
      </c>
      <c r="L54" s="40">
        <f>SUM(L55:L56)</f>
        <v>62566</v>
      </c>
      <c r="M54" s="40"/>
      <c r="N54" s="40">
        <f>SUM(N55:N56)</f>
        <v>53903</v>
      </c>
      <c r="O54" s="40">
        <f>SUM(O55:O56)</f>
        <v>1825</v>
      </c>
    </row>
    <row r="55" spans="1:15" ht="14.25">
      <c r="A55" s="24" t="s">
        <v>93</v>
      </c>
      <c r="B55" s="40">
        <v>3492</v>
      </c>
      <c r="C55" s="40">
        <v>1807</v>
      </c>
      <c r="D55" s="24"/>
      <c r="E55" s="40">
        <v>3492</v>
      </c>
      <c r="F55" s="40">
        <v>1807</v>
      </c>
      <c r="G55" s="40"/>
      <c r="H55" s="40" t="s">
        <v>54</v>
      </c>
      <c r="I55" s="40" t="s">
        <v>54</v>
      </c>
      <c r="J55" s="40"/>
      <c r="K55" s="40" t="s">
        <v>54</v>
      </c>
      <c r="L55" s="40" t="s">
        <v>54</v>
      </c>
      <c r="M55" s="40"/>
      <c r="N55" s="40">
        <v>1027</v>
      </c>
      <c r="O55" s="40">
        <v>100</v>
      </c>
    </row>
    <row r="56" spans="1:15" ht="14.25">
      <c r="A56" s="24" t="s">
        <v>94</v>
      </c>
      <c r="B56" s="40">
        <v>290573</v>
      </c>
      <c r="C56" s="40">
        <v>112977</v>
      </c>
      <c r="D56" s="24"/>
      <c r="E56" s="40">
        <v>223413</v>
      </c>
      <c r="F56" s="40">
        <v>47517</v>
      </c>
      <c r="G56" s="40"/>
      <c r="H56" s="40">
        <v>20382</v>
      </c>
      <c r="I56" s="40">
        <v>2894</v>
      </c>
      <c r="J56" s="40"/>
      <c r="K56" s="40">
        <v>46778</v>
      </c>
      <c r="L56" s="40">
        <v>62566</v>
      </c>
      <c r="M56" s="40"/>
      <c r="N56" s="40">
        <v>52876</v>
      </c>
      <c r="O56" s="40">
        <v>1725</v>
      </c>
    </row>
    <row r="57" spans="1:15" ht="14.25">
      <c r="A57" s="24"/>
      <c r="B57" s="40"/>
      <c r="C57" s="40"/>
      <c r="D57" s="24"/>
      <c r="E57" s="40"/>
      <c r="F57" s="40"/>
      <c r="G57" s="40"/>
      <c r="H57" s="40"/>
      <c r="I57" s="40"/>
      <c r="J57" s="40"/>
      <c r="K57" s="40"/>
      <c r="L57" s="40"/>
      <c r="M57" s="40"/>
      <c r="N57" s="40"/>
      <c r="O57" s="40"/>
    </row>
    <row r="58" spans="1:15" ht="14.25">
      <c r="A58" s="24" t="s">
        <v>20</v>
      </c>
      <c r="B58" s="40">
        <f>SUM(B59:B60)</f>
        <v>25215</v>
      </c>
      <c r="C58" s="40">
        <f>SUM(C59:C60)</f>
        <v>6065</v>
      </c>
      <c r="D58" s="24"/>
      <c r="E58" s="40">
        <f>SUM(E59:E60)</f>
        <v>24892</v>
      </c>
      <c r="F58" s="40">
        <f>SUM(F59:F60)</f>
        <v>6013</v>
      </c>
      <c r="G58" s="40"/>
      <c r="H58" s="40" t="s">
        <v>54</v>
      </c>
      <c r="I58" s="40" t="s">
        <v>54</v>
      </c>
      <c r="J58" s="40"/>
      <c r="K58" s="40">
        <f>SUM(K59:K60)</f>
        <v>323</v>
      </c>
      <c r="L58" s="40">
        <f>SUM(L59:L60)</f>
        <v>52</v>
      </c>
      <c r="M58" s="40"/>
      <c r="N58" s="40">
        <f>SUM(N59:N60)</f>
        <v>8205</v>
      </c>
      <c r="O58" s="40">
        <f>SUM(O59:O60)</f>
        <v>883</v>
      </c>
    </row>
    <row r="59" spans="1:15" ht="14.25">
      <c r="A59" s="24" t="s">
        <v>93</v>
      </c>
      <c r="B59" s="40">
        <v>18972</v>
      </c>
      <c r="C59" s="40">
        <v>2346</v>
      </c>
      <c r="D59" s="24"/>
      <c r="E59" s="40">
        <v>18972</v>
      </c>
      <c r="F59" s="40">
        <v>2346</v>
      </c>
      <c r="G59" s="40"/>
      <c r="H59" s="40" t="s">
        <v>54</v>
      </c>
      <c r="I59" s="40" t="s">
        <v>54</v>
      </c>
      <c r="J59" s="40"/>
      <c r="K59" s="40" t="s">
        <v>54</v>
      </c>
      <c r="L59" s="40" t="s">
        <v>54</v>
      </c>
      <c r="M59" s="40"/>
      <c r="N59" s="40">
        <v>6938</v>
      </c>
      <c r="O59" s="40">
        <v>416</v>
      </c>
    </row>
    <row r="60" spans="1:15" ht="14.25">
      <c r="A60" s="24" t="s">
        <v>94</v>
      </c>
      <c r="B60" s="40">
        <v>6243</v>
      </c>
      <c r="C60" s="40">
        <v>3719</v>
      </c>
      <c r="D60" s="24"/>
      <c r="E60" s="40">
        <v>5920</v>
      </c>
      <c r="F60" s="40">
        <v>3667</v>
      </c>
      <c r="G60" s="40"/>
      <c r="H60" s="40" t="s">
        <v>54</v>
      </c>
      <c r="I60" s="40" t="s">
        <v>54</v>
      </c>
      <c r="J60" s="40"/>
      <c r="K60" s="40">
        <v>323</v>
      </c>
      <c r="L60" s="40">
        <v>52</v>
      </c>
      <c r="M60" s="40"/>
      <c r="N60" s="40">
        <v>1267</v>
      </c>
      <c r="O60" s="40">
        <v>467</v>
      </c>
    </row>
    <row r="61" spans="1:15" ht="14.25">
      <c r="A61" s="8"/>
      <c r="B61" s="36"/>
      <c r="C61" s="36"/>
      <c r="D61" s="24"/>
      <c r="E61" s="36"/>
      <c r="F61" s="36"/>
      <c r="G61" s="24"/>
      <c r="H61" s="36"/>
      <c r="I61" s="36"/>
      <c r="J61" s="24"/>
      <c r="K61" s="36"/>
      <c r="L61" s="36"/>
      <c r="M61" s="24"/>
      <c r="N61" s="36"/>
      <c r="O61" s="36"/>
    </row>
    <row r="62" spans="1:15" ht="14.25">
      <c r="A62" s="58"/>
      <c r="B62" s="59"/>
      <c r="C62" s="59"/>
      <c r="D62" s="59"/>
      <c r="E62" s="59"/>
      <c r="F62" s="59"/>
      <c r="G62" s="59"/>
      <c r="H62" s="59"/>
      <c r="I62" s="59"/>
      <c r="J62" s="59"/>
      <c r="K62" s="59"/>
      <c r="L62" s="59"/>
      <c r="M62" s="59"/>
      <c r="N62" s="59"/>
      <c r="O62" s="59"/>
    </row>
    <row r="63" spans="1:15" ht="14.25">
      <c r="A63" s="8" t="s">
        <v>59</v>
      </c>
      <c r="B63" s="24"/>
      <c r="C63" s="24"/>
      <c r="D63" s="24"/>
      <c r="E63" s="36"/>
      <c r="F63" s="36"/>
      <c r="G63" s="24"/>
      <c r="H63" s="36"/>
      <c r="I63" s="36"/>
      <c r="J63" s="24"/>
      <c r="K63" s="36"/>
      <c r="L63" s="24"/>
      <c r="M63" s="24"/>
      <c r="N63" s="24"/>
      <c r="O63" s="24"/>
    </row>
    <row r="64" spans="1:15" ht="14.25">
      <c r="A64" s="7"/>
      <c r="B64" s="24"/>
      <c r="C64" s="24"/>
      <c r="D64" s="24"/>
      <c r="E64" s="24"/>
      <c r="F64" s="24"/>
      <c r="G64" s="24"/>
      <c r="H64" s="24"/>
      <c r="I64" s="24"/>
      <c r="J64" s="24"/>
      <c r="K64" s="24"/>
      <c r="L64" s="24"/>
      <c r="M64" s="24"/>
      <c r="N64" s="24"/>
      <c r="O64" s="24"/>
    </row>
    <row r="65" spans="1:15" ht="14.25">
      <c r="A65" s="8" t="s">
        <v>108</v>
      </c>
      <c r="B65" s="36"/>
      <c r="C65" s="24"/>
      <c r="D65" s="24"/>
      <c r="E65" s="36"/>
      <c r="F65" s="36"/>
      <c r="G65" s="24"/>
      <c r="H65" s="36"/>
      <c r="I65" s="36"/>
      <c r="J65" s="24"/>
      <c r="K65" s="36"/>
      <c r="L65" s="24"/>
      <c r="M65" s="24"/>
      <c r="N65" s="36"/>
      <c r="O65" s="36"/>
    </row>
    <row r="66" spans="1:15" ht="14.25">
      <c r="A66" s="8"/>
      <c r="B66" s="36"/>
      <c r="C66" s="36"/>
      <c r="D66" s="24"/>
      <c r="E66" s="36"/>
      <c r="F66" s="36"/>
      <c r="G66" s="24"/>
      <c r="H66" s="36"/>
      <c r="I66" s="36"/>
      <c r="J66" s="24"/>
      <c r="K66" s="36"/>
      <c r="L66" s="24"/>
      <c r="M66" s="24"/>
      <c r="N66" s="36"/>
      <c r="O66" s="36"/>
    </row>
    <row r="67" spans="1:15" ht="14.25">
      <c r="A67" s="8" t="s">
        <v>106</v>
      </c>
      <c r="B67" s="36"/>
      <c r="C67" s="36"/>
      <c r="D67" s="24"/>
      <c r="E67" s="36"/>
      <c r="F67" s="36"/>
      <c r="G67" s="24"/>
      <c r="H67" s="36"/>
      <c r="I67" s="36"/>
      <c r="J67" s="24"/>
      <c r="K67" s="36"/>
      <c r="L67" s="24"/>
      <c r="M67" s="24"/>
      <c r="N67" s="24"/>
      <c r="O67" s="24"/>
    </row>
    <row r="68" spans="1:15" ht="14.25">
      <c r="A68" s="7"/>
      <c r="B68" s="36"/>
      <c r="C68" s="36"/>
      <c r="D68" s="24"/>
      <c r="E68" s="36"/>
      <c r="F68" s="36"/>
      <c r="G68" s="24"/>
      <c r="H68" s="36"/>
      <c r="I68" s="36"/>
      <c r="J68" s="24"/>
      <c r="K68" s="36"/>
      <c r="L68" s="24"/>
      <c r="M68" s="24"/>
      <c r="N68" s="36"/>
      <c r="O68" s="36"/>
    </row>
    <row r="69" spans="1:15" ht="14.25">
      <c r="A69" s="7"/>
      <c r="B69" s="24"/>
      <c r="C69" s="24"/>
      <c r="D69" s="24"/>
      <c r="E69" s="24"/>
      <c r="F69" s="24"/>
      <c r="G69" s="24"/>
      <c r="H69" s="24"/>
      <c r="I69" s="24"/>
      <c r="J69" s="24"/>
      <c r="K69" s="24"/>
      <c r="L69" s="24"/>
      <c r="M69" s="24"/>
      <c r="N69" s="24"/>
      <c r="O69" s="24"/>
    </row>
    <row r="70" spans="1:15" ht="14.25">
      <c r="A70" s="7"/>
      <c r="B70" s="24"/>
      <c r="C70" s="24"/>
      <c r="D70" s="24"/>
      <c r="E70" s="24"/>
      <c r="F70" s="24"/>
      <c r="G70" s="24"/>
      <c r="H70" s="24"/>
      <c r="I70" s="24"/>
      <c r="J70" s="24"/>
      <c r="K70" s="24"/>
      <c r="L70" s="24"/>
      <c r="M70" s="24"/>
      <c r="N70" s="24"/>
      <c r="O70" s="24"/>
    </row>
    <row r="71" spans="1:15" ht="14.25">
      <c r="A71" s="7"/>
      <c r="B71" s="24"/>
      <c r="C71" s="24"/>
      <c r="D71" s="24"/>
      <c r="E71" s="24"/>
      <c r="F71" s="24"/>
      <c r="G71" s="24"/>
      <c r="H71" s="24"/>
      <c r="I71" s="24"/>
      <c r="J71" s="24"/>
      <c r="K71" s="24"/>
      <c r="L71" s="24"/>
      <c r="M71" s="24"/>
      <c r="N71" s="24"/>
      <c r="O71" s="24"/>
    </row>
    <row r="72" spans="1:15" ht="14.25">
      <c r="A72" s="7"/>
      <c r="B72" s="24"/>
      <c r="C72" s="24"/>
      <c r="D72" s="24"/>
      <c r="E72" s="24"/>
      <c r="F72" s="24"/>
      <c r="G72" s="24"/>
      <c r="H72" s="24"/>
      <c r="I72" s="24"/>
      <c r="J72" s="24"/>
      <c r="K72" s="24"/>
      <c r="L72" s="24"/>
      <c r="M72" s="24"/>
      <c r="N72" s="24"/>
      <c r="O72" s="24"/>
    </row>
    <row r="73" spans="1:15" ht="14.25">
      <c r="A73" s="7"/>
      <c r="B73" s="24"/>
      <c r="C73" s="24"/>
      <c r="D73" s="24"/>
      <c r="E73" s="24"/>
      <c r="F73" s="24"/>
      <c r="G73" s="24"/>
      <c r="H73" s="24"/>
      <c r="I73" s="24"/>
      <c r="J73" s="24"/>
      <c r="K73" s="24"/>
      <c r="L73" s="24"/>
      <c r="M73" s="24"/>
      <c r="N73" s="24"/>
      <c r="O73" s="24"/>
    </row>
    <row r="74" spans="1:15" ht="14.25">
      <c r="A74" s="7"/>
      <c r="B74" s="24"/>
      <c r="C74" s="24"/>
      <c r="D74" s="24"/>
      <c r="E74" s="24"/>
      <c r="F74" s="24"/>
      <c r="G74" s="24"/>
      <c r="H74" s="24"/>
      <c r="I74" s="24"/>
      <c r="J74" s="24"/>
      <c r="K74" s="24"/>
      <c r="L74" s="24"/>
      <c r="M74" s="24"/>
      <c r="N74" s="24"/>
      <c r="O74" s="24"/>
    </row>
    <row r="75" spans="1:15" ht="14.25">
      <c r="A75" s="7"/>
      <c r="B75" s="24"/>
      <c r="C75" s="24"/>
      <c r="D75" s="24"/>
      <c r="E75" s="24"/>
      <c r="F75" s="24"/>
      <c r="G75" s="24"/>
      <c r="H75" s="24"/>
      <c r="I75" s="24"/>
      <c r="J75" s="24"/>
      <c r="K75" s="24"/>
      <c r="L75" s="24"/>
      <c r="M75" s="24"/>
      <c r="N75" s="24"/>
      <c r="O75" s="24"/>
    </row>
    <row r="76" spans="1:15" ht="14.25">
      <c r="A76" s="7"/>
      <c r="B76" s="24"/>
      <c r="C76" s="24"/>
      <c r="D76" s="24"/>
      <c r="E76" s="24"/>
      <c r="F76" s="24"/>
      <c r="G76" s="24"/>
      <c r="H76" s="24"/>
      <c r="I76" s="24"/>
      <c r="J76" s="24"/>
      <c r="K76" s="24"/>
      <c r="L76" s="24"/>
      <c r="M76" s="24"/>
      <c r="N76" s="24"/>
      <c r="O76" s="24"/>
    </row>
    <row r="77" spans="1:15" ht="14.25">
      <c r="A77" s="7"/>
      <c r="B77" s="24"/>
      <c r="C77" s="24"/>
      <c r="D77" s="24"/>
      <c r="E77" s="24"/>
      <c r="F77" s="24"/>
      <c r="G77" s="24"/>
      <c r="H77" s="24"/>
      <c r="I77" s="24"/>
      <c r="J77" s="24"/>
      <c r="K77" s="24"/>
      <c r="L77" s="24"/>
      <c r="M77" s="24"/>
      <c r="N77" s="24"/>
      <c r="O77" s="24"/>
    </row>
    <row r="78" spans="1:15" ht="14.25">
      <c r="A78" s="7"/>
      <c r="B78" s="24"/>
      <c r="C78" s="24"/>
      <c r="D78" s="24"/>
      <c r="E78" s="24"/>
      <c r="F78" s="24"/>
      <c r="G78" s="24"/>
      <c r="H78" s="24"/>
      <c r="I78" s="24"/>
      <c r="J78" s="24"/>
      <c r="K78" s="24"/>
      <c r="L78" s="24"/>
      <c r="M78" s="24"/>
      <c r="N78" s="24"/>
      <c r="O78" s="24"/>
    </row>
    <row r="79" spans="1:15" ht="14.25">
      <c r="A79" s="7"/>
      <c r="B79" s="24"/>
      <c r="C79" s="24"/>
      <c r="D79" s="24"/>
      <c r="E79" s="24"/>
      <c r="F79" s="24"/>
      <c r="G79" s="24"/>
      <c r="H79" s="24"/>
      <c r="I79" s="24"/>
      <c r="J79" s="24"/>
      <c r="K79" s="24"/>
      <c r="L79" s="24"/>
      <c r="M79" s="24"/>
      <c r="N79" s="24"/>
      <c r="O79" s="24"/>
    </row>
    <row r="80" spans="1:15" ht="14.25">
      <c r="A80" s="7"/>
      <c r="B80" s="24"/>
      <c r="C80" s="24"/>
      <c r="D80" s="24"/>
      <c r="E80" s="24"/>
      <c r="F80" s="24"/>
      <c r="G80" s="24"/>
      <c r="H80" s="24"/>
      <c r="I80" s="24"/>
      <c r="J80" s="24"/>
      <c r="K80" s="24"/>
      <c r="L80" s="24"/>
      <c r="M80" s="24"/>
      <c r="N80" s="24"/>
      <c r="O80" s="24"/>
    </row>
    <row r="81" spans="1:15" ht="14.25">
      <c r="A81" s="7"/>
      <c r="B81" s="24"/>
      <c r="C81" s="24"/>
      <c r="D81" s="24"/>
      <c r="E81" s="24"/>
      <c r="F81" s="24"/>
      <c r="G81" s="24"/>
      <c r="H81" s="24"/>
      <c r="I81" s="24"/>
      <c r="J81" s="24"/>
      <c r="K81" s="24"/>
      <c r="L81" s="24"/>
      <c r="M81" s="24"/>
      <c r="N81" s="24"/>
      <c r="O81" s="24"/>
    </row>
    <row r="82" spans="1:15" ht="14.25">
      <c r="A82" s="7"/>
      <c r="B82" s="24"/>
      <c r="C82" s="24"/>
      <c r="D82" s="24"/>
      <c r="E82" s="24"/>
      <c r="F82" s="24"/>
      <c r="G82" s="24"/>
      <c r="H82" s="24"/>
      <c r="I82" s="24"/>
      <c r="J82" s="24"/>
      <c r="K82" s="24"/>
      <c r="L82" s="24"/>
      <c r="M82" s="24"/>
      <c r="N82" s="24"/>
      <c r="O82" s="24"/>
    </row>
    <row r="83" spans="1:15" ht="14.25">
      <c r="A83" s="7"/>
      <c r="B83" s="24"/>
      <c r="C83" s="24"/>
      <c r="D83" s="24"/>
      <c r="E83" s="24"/>
      <c r="F83" s="24"/>
      <c r="G83" s="24"/>
      <c r="H83" s="24"/>
      <c r="I83" s="24"/>
      <c r="J83" s="24"/>
      <c r="K83" s="24"/>
      <c r="L83" s="24"/>
      <c r="M83" s="24"/>
      <c r="N83" s="24"/>
      <c r="O83" s="24"/>
    </row>
    <row r="84" spans="1:15" ht="14.25">
      <c r="A84" s="7"/>
      <c r="B84" s="24"/>
      <c r="C84" s="24"/>
      <c r="D84" s="24"/>
      <c r="E84" s="24"/>
      <c r="F84" s="24"/>
      <c r="G84" s="24"/>
      <c r="H84" s="24"/>
      <c r="I84" s="24"/>
      <c r="J84" s="24"/>
      <c r="K84" s="24"/>
      <c r="L84" s="24"/>
      <c r="M84" s="24"/>
      <c r="N84" s="24"/>
      <c r="O84" s="24"/>
    </row>
    <row r="85" spans="1:15" ht="14.25">
      <c r="A85" s="7"/>
      <c r="B85" s="24"/>
      <c r="C85" s="24"/>
      <c r="D85" s="24"/>
      <c r="E85" s="24"/>
      <c r="F85" s="24"/>
      <c r="G85" s="24"/>
      <c r="H85" s="24"/>
      <c r="I85" s="24"/>
      <c r="J85" s="24"/>
      <c r="K85" s="24"/>
      <c r="L85" s="24"/>
      <c r="M85" s="24"/>
      <c r="N85" s="24"/>
      <c r="O85" s="24"/>
    </row>
  </sheetData>
  <mergeCells count="8">
    <mergeCell ref="A39:O39"/>
    <mergeCell ref="A1:O1"/>
    <mergeCell ref="B4:L4"/>
    <mergeCell ref="B5:C5"/>
    <mergeCell ref="E5:F5"/>
    <mergeCell ref="H5:I5"/>
    <mergeCell ref="K5:L5"/>
    <mergeCell ref="N5:O5"/>
  </mergeCells>
  <pageMargins left="0.7" right="0.7" top="0.75" bottom="0.75" header="0.3" footer="0.3"/>
  <pageSetup scale="54" fitToHeight="2"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4"/>
  <sheetViews>
    <sheetView workbookViewId="0">
      <selection sqref="A1:O1"/>
    </sheetView>
  </sheetViews>
  <sheetFormatPr defaultRowHeight="12.75"/>
  <cols>
    <col min="1" max="1" width="45.7109375" customWidth="1"/>
    <col min="2" max="3" width="11.7109375" customWidth="1"/>
    <col min="4" max="4" width="1.7109375" customWidth="1"/>
    <col min="5" max="6" width="11.7109375" customWidth="1"/>
    <col min="7" max="7" width="1.7109375" customWidth="1"/>
    <col min="8" max="9" width="11.7109375" customWidth="1"/>
    <col min="10" max="10" width="1.7109375" customWidth="1"/>
    <col min="11" max="12" width="11.7109375" customWidth="1"/>
    <col min="13" max="13" width="1.7109375" customWidth="1"/>
    <col min="14" max="256" width="11.7109375" customWidth="1"/>
  </cols>
  <sheetData>
    <row r="1" spans="1:15" ht="40.5" customHeight="1">
      <c r="A1" s="45" t="s">
        <v>34</v>
      </c>
      <c r="B1" s="45"/>
      <c r="C1" s="45"/>
      <c r="D1" s="45"/>
      <c r="E1" s="45"/>
      <c r="F1" s="45"/>
      <c r="G1" s="45"/>
      <c r="H1" s="45"/>
      <c r="I1" s="45"/>
      <c r="J1" s="45"/>
      <c r="K1" s="45"/>
      <c r="L1" s="45"/>
      <c r="M1" s="45"/>
      <c r="N1" s="45"/>
      <c r="O1" s="45"/>
    </row>
    <row r="2" spans="1:15" ht="20.25">
      <c r="A2" s="39" t="s">
        <v>111</v>
      </c>
      <c r="B2" s="7"/>
      <c r="C2" s="7"/>
      <c r="D2" s="7"/>
      <c r="E2" s="7"/>
      <c r="F2" s="10"/>
      <c r="G2" s="9"/>
      <c r="H2" s="10"/>
      <c r="I2" s="10"/>
      <c r="J2" s="9"/>
      <c r="K2" s="10"/>
      <c r="L2" s="10"/>
      <c r="M2" s="9"/>
      <c r="N2" s="9"/>
      <c r="O2" s="9"/>
    </row>
    <row r="3" spans="1:15" ht="14.25">
      <c r="A3" s="7"/>
      <c r="B3" s="7"/>
      <c r="C3" s="7"/>
      <c r="D3" s="7"/>
      <c r="E3" s="7"/>
      <c r="F3" s="9"/>
      <c r="G3" s="9"/>
      <c r="H3" s="9"/>
      <c r="I3" s="9"/>
      <c r="J3" s="9"/>
      <c r="K3" s="9"/>
      <c r="L3" s="9"/>
      <c r="M3" s="9"/>
      <c r="N3" s="9"/>
      <c r="O3" s="9"/>
    </row>
    <row r="4" spans="1:15" ht="14.25">
      <c r="A4" s="12"/>
      <c r="B4" s="41" t="s">
        <v>0</v>
      </c>
      <c r="C4" s="41"/>
      <c r="D4" s="41"/>
      <c r="E4" s="41"/>
      <c r="F4" s="41"/>
      <c r="G4" s="41"/>
      <c r="H4" s="41"/>
      <c r="I4" s="41"/>
      <c r="J4" s="41"/>
      <c r="K4" s="41"/>
      <c r="L4" s="41"/>
      <c r="M4" s="47"/>
      <c r="N4" s="47"/>
      <c r="O4" s="47"/>
    </row>
    <row r="5" spans="1:15" ht="16.5">
      <c r="A5" s="15"/>
      <c r="B5" s="42" t="s">
        <v>120</v>
      </c>
      <c r="C5" s="42"/>
      <c r="D5" s="14"/>
      <c r="E5" s="43" t="s">
        <v>1</v>
      </c>
      <c r="F5" s="43"/>
      <c r="G5" s="16"/>
      <c r="H5" s="44" t="s">
        <v>32</v>
      </c>
      <c r="I5" s="44"/>
      <c r="J5" s="16"/>
      <c r="K5" s="44" t="s">
        <v>2</v>
      </c>
      <c r="L5" s="44"/>
      <c r="M5" s="16"/>
      <c r="N5" s="44" t="s">
        <v>33</v>
      </c>
      <c r="O5" s="44"/>
    </row>
    <row r="6" spans="1:15" ht="14.25">
      <c r="A6" s="17" t="s">
        <v>30</v>
      </c>
      <c r="B6" s="18" t="s">
        <v>36</v>
      </c>
      <c r="C6" s="18" t="s">
        <v>37</v>
      </c>
      <c r="D6" s="19"/>
      <c r="E6" s="18" t="s">
        <v>36</v>
      </c>
      <c r="F6" s="18" t="s">
        <v>37</v>
      </c>
      <c r="G6" s="20"/>
      <c r="H6" s="18" t="s">
        <v>36</v>
      </c>
      <c r="I6" s="18" t="s">
        <v>37</v>
      </c>
      <c r="J6" s="20"/>
      <c r="K6" s="18" t="s">
        <v>36</v>
      </c>
      <c r="L6" s="18" t="s">
        <v>37</v>
      </c>
      <c r="M6" s="20"/>
      <c r="N6" s="18" t="s">
        <v>36</v>
      </c>
      <c r="O6" s="18" t="s">
        <v>37</v>
      </c>
    </row>
    <row r="7" spans="1:15" ht="14.25">
      <c r="A7" s="15"/>
      <c r="B7" s="21"/>
      <c r="C7" s="21"/>
      <c r="D7" s="22"/>
      <c r="E7" s="21"/>
      <c r="F7" s="21"/>
      <c r="G7" s="21"/>
      <c r="H7" s="21"/>
      <c r="I7" s="21"/>
      <c r="J7" s="21"/>
      <c r="K7" s="21"/>
      <c r="L7" s="21"/>
      <c r="M7" s="21"/>
      <c r="N7" s="21"/>
      <c r="O7" s="21"/>
    </row>
    <row r="8" spans="1:15" ht="14.25">
      <c r="A8" s="24" t="s">
        <v>21</v>
      </c>
      <c r="B8" s="40">
        <f>+B10+B25+B37</f>
        <v>675649</v>
      </c>
      <c r="C8" s="40">
        <f>+C10+C25+C37</f>
        <v>323779</v>
      </c>
      <c r="D8" s="24"/>
      <c r="E8" s="40">
        <f>+E10+E25+E37</f>
        <v>584804</v>
      </c>
      <c r="F8" s="40">
        <f>+F10+F25+F37</f>
        <v>221466</v>
      </c>
      <c r="G8" s="40"/>
      <c r="H8" s="40">
        <f>+H10+H25</f>
        <v>24143</v>
      </c>
      <c r="I8" s="40">
        <f>+I10+I25</f>
        <v>2892</v>
      </c>
      <c r="J8" s="40"/>
      <c r="K8" s="40">
        <f>+K10+K25+K37</f>
        <v>66702</v>
      </c>
      <c r="L8" s="40">
        <f>+L10+L25+L37</f>
        <v>99421</v>
      </c>
      <c r="M8" s="40"/>
      <c r="N8" s="40">
        <f>+N10+N25+N37</f>
        <v>146912</v>
      </c>
      <c r="O8" s="40">
        <f>+O10+O25+O37</f>
        <v>31878</v>
      </c>
    </row>
    <row r="9" spans="1:15" ht="14.25">
      <c r="A9" s="24"/>
      <c r="B9" s="40" t="s">
        <v>42</v>
      </c>
      <c r="C9" s="40"/>
      <c r="D9" s="24"/>
      <c r="E9" s="40"/>
      <c r="F9" s="40"/>
      <c r="G9" s="40"/>
      <c r="H9" s="40"/>
      <c r="I9" s="40"/>
      <c r="J9" s="40"/>
      <c r="K9" s="40"/>
      <c r="L9" s="40"/>
      <c r="M9" s="40"/>
      <c r="N9" s="40"/>
      <c r="O9" s="40"/>
    </row>
    <row r="10" spans="1:15" ht="14.25">
      <c r="A10" s="24" t="s">
        <v>22</v>
      </c>
      <c r="B10" s="40">
        <f>+B11+B20</f>
        <v>358057</v>
      </c>
      <c r="C10" s="40">
        <f>+C11+C20</f>
        <v>207774</v>
      </c>
      <c r="D10" s="24"/>
      <c r="E10" s="40">
        <f>+E11+E20</f>
        <v>334032</v>
      </c>
      <c r="F10" s="40">
        <f>+F11+F20</f>
        <v>168947</v>
      </c>
      <c r="G10" s="40"/>
      <c r="H10" s="40">
        <f>+H11+H20</f>
        <v>4477</v>
      </c>
      <c r="I10" s="40">
        <f>+I11+I20</f>
        <v>13</v>
      </c>
      <c r="J10" s="40"/>
      <c r="K10" s="40">
        <f>+K11+K20</f>
        <v>19548</v>
      </c>
      <c r="L10" s="40">
        <f>+L11+L20</f>
        <v>38814</v>
      </c>
      <c r="M10" s="40"/>
      <c r="N10" s="40">
        <f>+N11+N20</f>
        <v>81708</v>
      </c>
      <c r="O10" s="40">
        <f>+O11+O20</f>
        <v>22007</v>
      </c>
    </row>
    <row r="11" spans="1:15" ht="14.25">
      <c r="A11" s="24" t="s">
        <v>72</v>
      </c>
      <c r="B11" s="40">
        <f>SUM(B12:B18)</f>
        <v>240873</v>
      </c>
      <c r="C11" s="40">
        <f>SUM(C12:C18)</f>
        <v>126172</v>
      </c>
      <c r="D11" s="24"/>
      <c r="E11" s="40">
        <f>SUM(E12:E18)</f>
        <v>223499</v>
      </c>
      <c r="F11" s="40">
        <f>SUM(F12:F18)</f>
        <v>106708</v>
      </c>
      <c r="G11" s="40"/>
      <c r="H11" s="40">
        <f>SUM(H12:H18)</f>
        <v>4105</v>
      </c>
      <c r="I11" s="40">
        <f>SUM(I12:I18)</f>
        <v>8</v>
      </c>
      <c r="J11" s="40"/>
      <c r="K11" s="40">
        <f>SUM(K12:K18)</f>
        <v>13269</v>
      </c>
      <c r="L11" s="40">
        <f>SUM(L12:L18)</f>
        <v>19456</v>
      </c>
      <c r="M11" s="40"/>
      <c r="N11" s="40">
        <f>SUM(N12:N18)</f>
        <v>59620</v>
      </c>
      <c r="O11" s="40">
        <f>SUM(O12:O18)</f>
        <v>19074</v>
      </c>
    </row>
    <row r="12" spans="1:15" ht="14.25">
      <c r="A12" s="24" t="s">
        <v>73</v>
      </c>
      <c r="B12" s="40">
        <v>54523</v>
      </c>
      <c r="C12" s="40">
        <v>16040</v>
      </c>
      <c r="D12" s="24"/>
      <c r="E12" s="40">
        <v>43565</v>
      </c>
      <c r="F12" s="40">
        <v>5249</v>
      </c>
      <c r="G12" s="40"/>
      <c r="H12" s="40">
        <v>2139</v>
      </c>
      <c r="I12" s="40">
        <v>3</v>
      </c>
      <c r="J12" s="40"/>
      <c r="K12" s="40">
        <v>8819</v>
      </c>
      <c r="L12" s="40">
        <v>10788</v>
      </c>
      <c r="M12" s="40"/>
      <c r="N12" s="40">
        <v>9269</v>
      </c>
      <c r="O12" s="40">
        <v>165</v>
      </c>
    </row>
    <row r="13" spans="1:15" ht="14.25">
      <c r="A13" s="24" t="s">
        <v>74</v>
      </c>
      <c r="B13" s="40">
        <v>60207</v>
      </c>
      <c r="C13" s="40">
        <v>21415</v>
      </c>
      <c r="D13" s="24"/>
      <c r="E13" s="40">
        <v>57974</v>
      </c>
      <c r="F13" s="40">
        <v>13801</v>
      </c>
      <c r="G13" s="40"/>
      <c r="H13" s="40" t="s">
        <v>53</v>
      </c>
      <c r="I13" s="40" t="s">
        <v>53</v>
      </c>
      <c r="J13" s="40"/>
      <c r="K13" s="40">
        <v>2233</v>
      </c>
      <c r="L13" s="40">
        <v>7614</v>
      </c>
      <c r="M13" s="40"/>
      <c r="N13" s="40">
        <v>11350</v>
      </c>
      <c r="O13" s="40">
        <v>1380</v>
      </c>
    </row>
    <row r="14" spans="1:15" ht="14.25">
      <c r="A14" s="24" t="s">
        <v>75</v>
      </c>
      <c r="B14" s="40">
        <v>2038</v>
      </c>
      <c r="C14" s="40">
        <v>586</v>
      </c>
      <c r="D14" s="24"/>
      <c r="E14" s="40">
        <v>459</v>
      </c>
      <c r="F14" s="40">
        <v>301</v>
      </c>
      <c r="G14" s="40"/>
      <c r="H14" s="40">
        <v>1370</v>
      </c>
      <c r="I14" s="40">
        <v>5</v>
      </c>
      <c r="J14" s="40"/>
      <c r="K14" s="40">
        <v>209</v>
      </c>
      <c r="L14" s="40">
        <v>280</v>
      </c>
      <c r="M14" s="40"/>
      <c r="N14" s="40">
        <v>4</v>
      </c>
      <c r="O14" s="40">
        <v>2</v>
      </c>
    </row>
    <row r="15" spans="1:15" ht="14.25">
      <c r="A15" s="24" t="s">
        <v>76</v>
      </c>
      <c r="B15" s="40">
        <v>3695</v>
      </c>
      <c r="C15" s="40">
        <v>1755</v>
      </c>
      <c r="D15" s="24"/>
      <c r="E15" s="40">
        <v>2999</v>
      </c>
      <c r="F15" s="40">
        <v>1030</v>
      </c>
      <c r="G15" s="40"/>
      <c r="H15" s="40">
        <v>284</v>
      </c>
      <c r="I15" s="40">
        <v>0</v>
      </c>
      <c r="J15" s="40"/>
      <c r="K15" s="40">
        <v>412</v>
      </c>
      <c r="L15" s="40">
        <v>725</v>
      </c>
      <c r="M15" s="40"/>
      <c r="N15" s="40">
        <v>304</v>
      </c>
      <c r="O15" s="40">
        <v>9</v>
      </c>
    </row>
    <row r="16" spans="1:15" ht="14.25">
      <c r="A16" s="24" t="s">
        <v>77</v>
      </c>
      <c r="B16" s="40">
        <v>7689</v>
      </c>
      <c r="C16" s="40">
        <v>1194</v>
      </c>
      <c r="D16" s="24"/>
      <c r="E16" s="40">
        <v>5846</v>
      </c>
      <c r="F16" s="40">
        <v>1190</v>
      </c>
      <c r="G16" s="40"/>
      <c r="H16" s="40">
        <v>312</v>
      </c>
      <c r="I16" s="40">
        <v>0</v>
      </c>
      <c r="J16" s="40"/>
      <c r="K16" s="40">
        <v>1531</v>
      </c>
      <c r="L16" s="40">
        <v>4</v>
      </c>
      <c r="M16" s="40"/>
      <c r="N16" s="40">
        <v>1220</v>
      </c>
      <c r="O16" s="40">
        <v>467</v>
      </c>
    </row>
    <row r="17" spans="1:15" ht="14.25">
      <c r="A17" s="24" t="s">
        <v>78</v>
      </c>
      <c r="B17" s="40">
        <v>13784</v>
      </c>
      <c r="C17" s="40">
        <v>3799</v>
      </c>
      <c r="D17" s="24"/>
      <c r="E17" s="40">
        <v>13784</v>
      </c>
      <c r="F17" s="40">
        <v>3799</v>
      </c>
      <c r="G17" s="40"/>
      <c r="H17" s="40" t="s">
        <v>53</v>
      </c>
      <c r="I17" s="40" t="s">
        <v>53</v>
      </c>
      <c r="J17" s="40"/>
      <c r="K17" s="40" t="s">
        <v>54</v>
      </c>
      <c r="L17" s="40" t="s">
        <v>54</v>
      </c>
      <c r="M17" s="40"/>
      <c r="N17" s="40">
        <v>5797</v>
      </c>
      <c r="O17" s="40">
        <v>1015</v>
      </c>
    </row>
    <row r="18" spans="1:15" ht="14.25">
      <c r="A18" s="24" t="s">
        <v>79</v>
      </c>
      <c r="B18" s="40">
        <v>98937</v>
      </c>
      <c r="C18" s="40">
        <v>81383</v>
      </c>
      <c r="D18" s="24"/>
      <c r="E18" s="40">
        <v>98872</v>
      </c>
      <c r="F18" s="40">
        <v>81338</v>
      </c>
      <c r="G18" s="40"/>
      <c r="H18" s="40" t="s">
        <v>53</v>
      </c>
      <c r="I18" s="40" t="s">
        <v>53</v>
      </c>
      <c r="J18" s="40"/>
      <c r="K18" s="40">
        <v>65</v>
      </c>
      <c r="L18" s="40">
        <v>45</v>
      </c>
      <c r="M18" s="40"/>
      <c r="N18" s="40">
        <v>31676</v>
      </c>
      <c r="O18" s="40">
        <v>16036</v>
      </c>
    </row>
    <row r="19" spans="1:15" ht="14.25">
      <c r="A19" s="24"/>
      <c r="B19" s="40"/>
      <c r="C19" s="40" t="s">
        <v>43</v>
      </c>
      <c r="D19" s="24"/>
      <c r="E19" s="40"/>
      <c r="F19" s="40"/>
      <c r="G19" s="40"/>
      <c r="H19" s="40"/>
      <c r="I19" s="40"/>
      <c r="J19" s="40"/>
      <c r="K19" s="40"/>
      <c r="L19" s="40"/>
      <c r="M19" s="40"/>
      <c r="N19" s="40"/>
      <c r="O19" s="40"/>
    </row>
    <row r="20" spans="1:15" ht="14.25">
      <c r="A20" s="24" t="s">
        <v>80</v>
      </c>
      <c r="B20" s="40">
        <f>SUM(B21:B23)</f>
        <v>117184</v>
      </c>
      <c r="C20" s="40">
        <f>SUM(C21:C23)</f>
        <v>81602</v>
      </c>
      <c r="D20" s="24"/>
      <c r="E20" s="40">
        <f>SUM(E21:E23)</f>
        <v>110533</v>
      </c>
      <c r="F20" s="40">
        <f>SUM(F21:F23)</f>
        <v>62239</v>
      </c>
      <c r="G20" s="40"/>
      <c r="H20" s="40">
        <f>SUM(H21:H23)</f>
        <v>372</v>
      </c>
      <c r="I20" s="40">
        <f>SUM(I21:I23)</f>
        <v>5</v>
      </c>
      <c r="J20" s="40"/>
      <c r="K20" s="40">
        <f>SUM(K21:K23)</f>
        <v>6279</v>
      </c>
      <c r="L20" s="40">
        <f>SUM(L21:L23)</f>
        <v>19358</v>
      </c>
      <c r="M20" s="40"/>
      <c r="N20" s="40">
        <f>SUM(N21:N23)</f>
        <v>22088</v>
      </c>
      <c r="O20" s="40">
        <f>SUM(O21:O23)</f>
        <v>2933</v>
      </c>
    </row>
    <row r="21" spans="1:15" ht="14.25">
      <c r="A21" s="24" t="s">
        <v>81</v>
      </c>
      <c r="B21" s="40">
        <v>3657</v>
      </c>
      <c r="C21" s="40">
        <v>493</v>
      </c>
      <c r="D21" s="24"/>
      <c r="E21" s="40" t="s">
        <v>54</v>
      </c>
      <c r="F21" s="40" t="s">
        <v>54</v>
      </c>
      <c r="G21" s="40"/>
      <c r="H21" s="40">
        <v>372</v>
      </c>
      <c r="I21" s="40">
        <v>5</v>
      </c>
      <c r="J21" s="40"/>
      <c r="K21" s="40">
        <v>3285</v>
      </c>
      <c r="L21" s="40">
        <v>488</v>
      </c>
      <c r="M21" s="40"/>
      <c r="N21" s="40" t="s">
        <v>54</v>
      </c>
      <c r="O21" s="40" t="s">
        <v>54</v>
      </c>
    </row>
    <row r="22" spans="1:15" ht="14.25">
      <c r="A22" s="24" t="s">
        <v>82</v>
      </c>
      <c r="B22" s="40">
        <v>74004</v>
      </c>
      <c r="C22" s="40">
        <v>57236</v>
      </c>
      <c r="D22" s="24"/>
      <c r="E22" s="40">
        <v>71010</v>
      </c>
      <c r="F22" s="40">
        <v>38366</v>
      </c>
      <c r="G22" s="40"/>
      <c r="H22" s="40" t="s">
        <v>54</v>
      </c>
      <c r="I22" s="40" t="s">
        <v>54</v>
      </c>
      <c r="J22" s="40"/>
      <c r="K22" s="40">
        <v>2994</v>
      </c>
      <c r="L22" s="40">
        <v>18870</v>
      </c>
      <c r="M22" s="40"/>
      <c r="N22" s="40">
        <v>12684</v>
      </c>
      <c r="O22" s="40">
        <v>1210</v>
      </c>
    </row>
    <row r="23" spans="1:15" ht="14.25">
      <c r="A23" s="24" t="s">
        <v>79</v>
      </c>
      <c r="B23" s="40">
        <v>39523</v>
      </c>
      <c r="C23" s="40">
        <v>23873</v>
      </c>
      <c r="D23" s="24"/>
      <c r="E23" s="40">
        <v>39523</v>
      </c>
      <c r="F23" s="40">
        <v>23873</v>
      </c>
      <c r="G23" s="40"/>
      <c r="H23" s="40" t="s">
        <v>54</v>
      </c>
      <c r="I23" s="40" t="s">
        <v>54</v>
      </c>
      <c r="J23" s="40"/>
      <c r="K23" s="40" t="s">
        <v>54</v>
      </c>
      <c r="L23" s="40" t="s">
        <v>54</v>
      </c>
      <c r="M23" s="40"/>
      <c r="N23" s="40">
        <v>9404</v>
      </c>
      <c r="O23" s="40">
        <v>1723</v>
      </c>
    </row>
    <row r="24" spans="1:15" ht="14.25">
      <c r="A24" s="24"/>
      <c r="B24" s="40"/>
      <c r="C24" s="40"/>
      <c r="D24" s="24"/>
      <c r="E24" s="40"/>
      <c r="F24" s="40"/>
      <c r="G24" s="40"/>
      <c r="H24" s="40"/>
      <c r="I24" s="40"/>
      <c r="J24" s="40"/>
      <c r="K24" s="40"/>
      <c r="L24" s="40"/>
      <c r="M24" s="40"/>
      <c r="N24" s="40"/>
      <c r="O24" s="40"/>
    </row>
    <row r="25" spans="1:15" ht="14.25">
      <c r="A25" s="24" t="s">
        <v>25</v>
      </c>
      <c r="B25" s="40">
        <f>SUM(B26:B35)</f>
        <v>293395</v>
      </c>
      <c r="C25" s="40">
        <f>SUM(C26:C35)</f>
        <v>109844</v>
      </c>
      <c r="D25" s="24"/>
      <c r="E25" s="40">
        <f>SUM(E26:E35)</f>
        <v>226901</v>
      </c>
      <c r="F25" s="40">
        <f>SUM(F26:F35)</f>
        <v>46411</v>
      </c>
      <c r="G25" s="40"/>
      <c r="H25" s="40">
        <f>SUM(H26:H35)</f>
        <v>19666</v>
      </c>
      <c r="I25" s="40">
        <f>SUM(I26:I35)</f>
        <v>2879</v>
      </c>
      <c r="J25" s="40"/>
      <c r="K25" s="40">
        <f>SUM(K26:K35)</f>
        <v>46828</v>
      </c>
      <c r="L25" s="40">
        <f>SUM(L26:L35)</f>
        <v>60554</v>
      </c>
      <c r="M25" s="40"/>
      <c r="N25" s="40">
        <f>SUM(N26:N35)</f>
        <v>56940</v>
      </c>
      <c r="O25" s="40">
        <f>SUM(O26:O35)</f>
        <v>8362</v>
      </c>
    </row>
    <row r="26" spans="1:15" ht="14.25">
      <c r="A26" s="24" t="s">
        <v>64</v>
      </c>
      <c r="B26" s="40">
        <v>75329</v>
      </c>
      <c r="C26" s="40">
        <v>20706</v>
      </c>
      <c r="D26" s="24"/>
      <c r="E26" s="40">
        <v>44755</v>
      </c>
      <c r="F26" s="40">
        <v>5371</v>
      </c>
      <c r="G26" s="40"/>
      <c r="H26" s="40">
        <v>7364</v>
      </c>
      <c r="I26" s="40">
        <v>88</v>
      </c>
      <c r="J26" s="40"/>
      <c r="K26" s="40">
        <v>23210</v>
      </c>
      <c r="L26" s="40">
        <v>15247</v>
      </c>
      <c r="M26" s="40"/>
      <c r="N26" s="40">
        <v>11804</v>
      </c>
      <c r="O26" s="40">
        <v>1240</v>
      </c>
    </row>
    <row r="27" spans="1:15" ht="14.25">
      <c r="A27" s="24" t="s">
        <v>65</v>
      </c>
      <c r="B27" s="40">
        <v>49030</v>
      </c>
      <c r="C27" s="40">
        <v>25635</v>
      </c>
      <c r="D27" s="24"/>
      <c r="E27" s="40">
        <v>38439</v>
      </c>
      <c r="F27" s="40">
        <v>8500</v>
      </c>
      <c r="G27" s="40"/>
      <c r="H27" s="40">
        <v>4277</v>
      </c>
      <c r="I27" s="40">
        <v>711</v>
      </c>
      <c r="J27" s="40"/>
      <c r="K27" s="40">
        <v>6314</v>
      </c>
      <c r="L27" s="40">
        <v>16424</v>
      </c>
      <c r="M27" s="40"/>
      <c r="N27" s="40">
        <v>9282</v>
      </c>
      <c r="O27" s="40">
        <v>2409</v>
      </c>
    </row>
    <row r="28" spans="1:15" ht="14.25">
      <c r="A28" s="24" t="s">
        <v>83</v>
      </c>
      <c r="B28" s="40">
        <v>62945</v>
      </c>
      <c r="C28" s="40">
        <v>19036</v>
      </c>
      <c r="D28" s="24"/>
      <c r="E28" s="40">
        <v>56688</v>
      </c>
      <c r="F28" s="40">
        <v>8708</v>
      </c>
      <c r="G28" s="40"/>
      <c r="H28" s="40">
        <v>459</v>
      </c>
      <c r="I28" s="40">
        <v>317</v>
      </c>
      <c r="J28" s="40"/>
      <c r="K28" s="40">
        <v>5798</v>
      </c>
      <c r="L28" s="40">
        <v>10011</v>
      </c>
      <c r="M28" s="40"/>
      <c r="N28" s="40">
        <v>14983</v>
      </c>
      <c r="O28" s="40">
        <v>1385</v>
      </c>
    </row>
    <row r="29" spans="1:15" ht="14.25">
      <c r="A29" s="24" t="s">
        <v>15</v>
      </c>
      <c r="B29" s="40">
        <v>55590</v>
      </c>
      <c r="C29" s="40">
        <v>26060</v>
      </c>
      <c r="D29" s="24"/>
      <c r="E29" s="40">
        <v>52900</v>
      </c>
      <c r="F29" s="40">
        <v>16223</v>
      </c>
      <c r="G29" s="40"/>
      <c r="H29" s="40">
        <v>527</v>
      </c>
      <c r="I29" s="40">
        <v>393</v>
      </c>
      <c r="J29" s="40"/>
      <c r="K29" s="40">
        <v>2163</v>
      </c>
      <c r="L29" s="40">
        <v>9444</v>
      </c>
      <c r="M29" s="40"/>
      <c r="N29" s="40">
        <v>12222</v>
      </c>
      <c r="O29" s="40">
        <v>1845</v>
      </c>
    </row>
    <row r="30" spans="1:15" ht="14.25">
      <c r="A30" s="24" t="s">
        <v>84</v>
      </c>
      <c r="B30" s="40">
        <v>11184</v>
      </c>
      <c r="C30" s="40">
        <v>5527</v>
      </c>
      <c r="D30" s="24"/>
      <c r="E30" s="40">
        <v>4929</v>
      </c>
      <c r="F30" s="40">
        <v>1206</v>
      </c>
      <c r="G30" s="40"/>
      <c r="H30" s="40">
        <v>2527</v>
      </c>
      <c r="I30" s="40">
        <v>1020</v>
      </c>
      <c r="J30" s="40"/>
      <c r="K30" s="40">
        <v>3728</v>
      </c>
      <c r="L30" s="40">
        <v>3301</v>
      </c>
      <c r="M30" s="40"/>
      <c r="N30" s="40">
        <v>1031</v>
      </c>
      <c r="O30" s="40">
        <v>312</v>
      </c>
    </row>
    <row r="31" spans="1:15" ht="14.25">
      <c r="A31" s="24" t="s">
        <v>85</v>
      </c>
      <c r="B31" s="40">
        <v>4181</v>
      </c>
      <c r="C31" s="40">
        <v>265</v>
      </c>
      <c r="D31" s="24"/>
      <c r="E31" s="40">
        <v>593</v>
      </c>
      <c r="F31" s="40">
        <v>28</v>
      </c>
      <c r="G31" s="40"/>
      <c r="H31" s="40">
        <v>2708</v>
      </c>
      <c r="I31" s="40">
        <v>12</v>
      </c>
      <c r="J31" s="40"/>
      <c r="K31" s="40">
        <v>880</v>
      </c>
      <c r="L31" s="40">
        <v>225</v>
      </c>
      <c r="M31" s="40"/>
      <c r="N31" s="40">
        <v>99</v>
      </c>
      <c r="O31" s="40">
        <v>0</v>
      </c>
    </row>
    <row r="32" spans="1:15" ht="14.25">
      <c r="A32" s="24" t="s">
        <v>86</v>
      </c>
      <c r="B32" s="40">
        <v>30124</v>
      </c>
      <c r="C32" s="40">
        <v>9564</v>
      </c>
      <c r="D32" s="24"/>
      <c r="E32" s="40">
        <v>25124</v>
      </c>
      <c r="F32" s="40">
        <v>4494</v>
      </c>
      <c r="G32" s="40"/>
      <c r="H32" s="40">
        <v>987</v>
      </c>
      <c r="I32" s="40">
        <v>0</v>
      </c>
      <c r="J32" s="40"/>
      <c r="K32" s="40">
        <v>4013</v>
      </c>
      <c r="L32" s="40">
        <v>5070</v>
      </c>
      <c r="M32" s="40"/>
      <c r="N32" s="40">
        <v>6540</v>
      </c>
      <c r="O32" s="40">
        <v>990</v>
      </c>
    </row>
    <row r="33" spans="1:15" ht="14.25">
      <c r="A33" s="24" t="s">
        <v>17</v>
      </c>
      <c r="B33" s="40">
        <v>1764</v>
      </c>
      <c r="C33" s="40">
        <v>1187</v>
      </c>
      <c r="D33" s="24"/>
      <c r="E33" s="40">
        <v>225</v>
      </c>
      <c r="F33" s="40">
        <v>17</v>
      </c>
      <c r="G33" s="40"/>
      <c r="H33" s="40">
        <v>817</v>
      </c>
      <c r="I33" s="40">
        <v>338</v>
      </c>
      <c r="J33" s="40"/>
      <c r="K33" s="40">
        <v>722</v>
      </c>
      <c r="L33" s="40">
        <v>832</v>
      </c>
      <c r="M33" s="40"/>
      <c r="N33" s="40">
        <v>58</v>
      </c>
      <c r="O33" s="40">
        <v>1</v>
      </c>
    </row>
    <row r="34" spans="1:15" ht="14.25">
      <c r="A34" s="24" t="s">
        <v>87</v>
      </c>
      <c r="B34" s="40">
        <v>646</v>
      </c>
      <c r="C34" s="40">
        <v>713</v>
      </c>
      <c r="D34" s="24"/>
      <c r="E34" s="40">
        <v>646</v>
      </c>
      <c r="F34" s="40">
        <v>713</v>
      </c>
      <c r="G34" s="40"/>
      <c r="H34" s="40" t="s">
        <v>54</v>
      </c>
      <c r="I34" s="40" t="s">
        <v>54</v>
      </c>
      <c r="J34" s="40"/>
      <c r="K34" s="40" t="s">
        <v>54</v>
      </c>
      <c r="L34" s="40" t="s">
        <v>54</v>
      </c>
      <c r="M34" s="40"/>
      <c r="N34" s="40">
        <v>153</v>
      </c>
      <c r="O34" s="40">
        <v>25</v>
      </c>
    </row>
    <row r="35" spans="1:15" ht="14.25">
      <c r="A35" s="24" t="s">
        <v>88</v>
      </c>
      <c r="B35" s="40">
        <v>2602</v>
      </c>
      <c r="C35" s="40">
        <v>1151</v>
      </c>
      <c r="D35" s="24"/>
      <c r="E35" s="40">
        <v>2602</v>
      </c>
      <c r="F35" s="40">
        <v>1151</v>
      </c>
      <c r="G35" s="40"/>
      <c r="H35" s="40" t="s">
        <v>54</v>
      </c>
      <c r="I35" s="40" t="s">
        <v>54</v>
      </c>
      <c r="J35" s="40"/>
      <c r="K35" s="40" t="s">
        <v>54</v>
      </c>
      <c r="L35" s="40" t="s">
        <v>54</v>
      </c>
      <c r="M35" s="40"/>
      <c r="N35" s="40">
        <v>768</v>
      </c>
      <c r="O35" s="40">
        <v>155</v>
      </c>
    </row>
    <row r="36" spans="1:15" ht="14.25">
      <c r="A36" s="24"/>
      <c r="B36" s="40"/>
      <c r="C36" s="40"/>
      <c r="D36" s="24"/>
      <c r="E36" s="40"/>
      <c r="F36" s="40"/>
      <c r="G36" s="40"/>
      <c r="H36" s="40"/>
      <c r="I36" s="40"/>
      <c r="J36" s="40"/>
      <c r="K36" s="40"/>
      <c r="L36" s="40"/>
      <c r="M36" s="40"/>
      <c r="N36" s="40"/>
      <c r="O36" s="40"/>
    </row>
    <row r="37" spans="1:15" ht="14.25">
      <c r="A37" s="24" t="s">
        <v>20</v>
      </c>
      <c r="B37" s="40">
        <v>24197</v>
      </c>
      <c r="C37" s="40">
        <v>6161</v>
      </c>
      <c r="D37" s="24"/>
      <c r="E37" s="40">
        <v>23871</v>
      </c>
      <c r="F37" s="40">
        <v>6108</v>
      </c>
      <c r="G37" s="40"/>
      <c r="H37" s="40" t="s">
        <v>54</v>
      </c>
      <c r="I37" s="40" t="s">
        <v>54</v>
      </c>
      <c r="J37" s="40"/>
      <c r="K37" s="40">
        <v>326</v>
      </c>
      <c r="L37" s="40">
        <v>53</v>
      </c>
      <c r="M37" s="40"/>
      <c r="N37" s="40">
        <v>8264</v>
      </c>
      <c r="O37" s="40">
        <v>1509</v>
      </c>
    </row>
    <row r="38" spans="1:15" ht="14.25">
      <c r="A38" s="24"/>
      <c r="B38" s="40"/>
      <c r="C38" s="40"/>
      <c r="D38" s="24"/>
      <c r="E38" s="40"/>
      <c r="F38" s="40"/>
      <c r="G38" s="40"/>
      <c r="H38" s="40"/>
      <c r="I38" s="40"/>
      <c r="J38" s="40"/>
      <c r="K38" s="40"/>
      <c r="L38" s="40"/>
      <c r="M38" s="40"/>
      <c r="N38" s="40"/>
      <c r="O38" s="40"/>
    </row>
    <row r="39" spans="1:15" ht="14.25">
      <c r="A39" s="60" t="s">
        <v>29</v>
      </c>
      <c r="B39" s="60"/>
      <c r="C39" s="60"/>
      <c r="D39" s="60"/>
      <c r="E39" s="60"/>
      <c r="F39" s="60"/>
      <c r="G39" s="60"/>
      <c r="H39" s="60"/>
      <c r="I39" s="60"/>
      <c r="J39" s="60"/>
      <c r="K39" s="60"/>
      <c r="L39" s="60"/>
      <c r="M39" s="60"/>
      <c r="N39" s="60"/>
      <c r="O39" s="60"/>
    </row>
    <row r="40" spans="1:15" ht="14.25">
      <c r="A40" s="24"/>
      <c r="B40" s="40"/>
      <c r="C40" s="40"/>
      <c r="D40" s="24"/>
      <c r="E40" s="40"/>
      <c r="F40" s="40"/>
      <c r="G40" s="40"/>
      <c r="H40" s="40"/>
      <c r="I40" s="40"/>
      <c r="J40" s="40"/>
      <c r="K40" s="40"/>
      <c r="L40" s="40"/>
      <c r="M40" s="40"/>
      <c r="N40" s="40"/>
      <c r="O40" s="40"/>
    </row>
    <row r="41" spans="1:15" ht="14.25">
      <c r="A41" s="24" t="s">
        <v>21</v>
      </c>
      <c r="B41" s="40">
        <v>675649</v>
      </c>
      <c r="C41" s="40">
        <v>323779</v>
      </c>
      <c r="D41" s="24"/>
      <c r="E41" s="40">
        <v>584804</v>
      </c>
      <c r="F41" s="40">
        <v>221466</v>
      </c>
      <c r="G41" s="40"/>
      <c r="H41" s="40">
        <v>24143</v>
      </c>
      <c r="I41" s="40">
        <v>2892</v>
      </c>
      <c r="J41" s="40"/>
      <c r="K41" s="40">
        <v>66702</v>
      </c>
      <c r="L41" s="40">
        <v>99421</v>
      </c>
      <c r="M41" s="40"/>
      <c r="N41" s="40">
        <v>146912</v>
      </c>
      <c r="O41" s="40">
        <v>31878</v>
      </c>
    </row>
    <row r="42" spans="1:15" ht="14.25">
      <c r="A42" s="24" t="s">
        <v>89</v>
      </c>
      <c r="B42" s="40">
        <v>155331</v>
      </c>
      <c r="C42" s="40">
        <v>104670</v>
      </c>
      <c r="D42" s="24"/>
      <c r="E42" s="40">
        <v>155331</v>
      </c>
      <c r="F42" s="40">
        <v>104670</v>
      </c>
      <c r="G42" s="40"/>
      <c r="H42" s="40" t="s">
        <v>54</v>
      </c>
      <c r="I42" s="40" t="s">
        <v>54</v>
      </c>
      <c r="J42" s="40"/>
      <c r="K42" s="40" t="s">
        <v>54</v>
      </c>
      <c r="L42" s="40" t="s">
        <v>54</v>
      </c>
      <c r="M42" s="40"/>
      <c r="N42" s="40">
        <v>48541</v>
      </c>
      <c r="O42" s="40">
        <v>17468</v>
      </c>
    </row>
    <row r="43" spans="1:15" ht="14.25">
      <c r="A43" s="24" t="s">
        <v>90</v>
      </c>
      <c r="B43" s="40">
        <v>520318</v>
      </c>
      <c r="C43" s="40">
        <v>219109</v>
      </c>
      <c r="D43" s="24"/>
      <c r="E43" s="40">
        <v>429473</v>
      </c>
      <c r="F43" s="40">
        <v>116796</v>
      </c>
      <c r="G43" s="40"/>
      <c r="H43" s="40">
        <v>24143</v>
      </c>
      <c r="I43" s="40">
        <v>2892</v>
      </c>
      <c r="J43" s="40"/>
      <c r="K43" s="40">
        <v>66702</v>
      </c>
      <c r="L43" s="40">
        <v>99421</v>
      </c>
      <c r="M43" s="40"/>
      <c r="N43" s="40">
        <v>98371</v>
      </c>
      <c r="O43" s="40">
        <v>14410</v>
      </c>
    </row>
    <row r="44" spans="1:15" ht="14.25">
      <c r="A44" s="24"/>
      <c r="B44" s="40"/>
      <c r="C44" s="40"/>
      <c r="D44" s="24"/>
      <c r="E44" s="40"/>
      <c r="F44" s="40"/>
      <c r="G44" s="40"/>
      <c r="H44" s="40"/>
      <c r="I44" s="40"/>
      <c r="J44" s="40"/>
      <c r="K44" s="40"/>
      <c r="L44" s="40"/>
      <c r="M44" s="40"/>
      <c r="N44" s="40"/>
      <c r="O44" s="40"/>
    </row>
    <row r="45" spans="1:15" ht="14.25">
      <c r="A45" s="24" t="s">
        <v>22</v>
      </c>
      <c r="B45" s="40">
        <v>358057</v>
      </c>
      <c r="C45" s="40">
        <v>207774</v>
      </c>
      <c r="D45" s="24"/>
      <c r="E45" s="40">
        <v>334032</v>
      </c>
      <c r="F45" s="40">
        <v>168947</v>
      </c>
      <c r="G45" s="40"/>
      <c r="H45" s="40">
        <v>4477</v>
      </c>
      <c r="I45" s="40">
        <v>13</v>
      </c>
      <c r="J45" s="40"/>
      <c r="K45" s="40">
        <v>19548</v>
      </c>
      <c r="L45" s="40">
        <v>38814</v>
      </c>
      <c r="M45" s="40"/>
      <c r="N45" s="40">
        <v>81708</v>
      </c>
      <c r="O45" s="40">
        <v>22007</v>
      </c>
    </row>
    <row r="46" spans="1:15" ht="14.25">
      <c r="A46" s="24" t="s">
        <v>72</v>
      </c>
      <c r="B46" s="40">
        <f>SUM(B47:B48)</f>
        <v>240873</v>
      </c>
      <c r="C46" s="40">
        <f>SUM(C47:C48)</f>
        <v>126172</v>
      </c>
      <c r="D46" s="24"/>
      <c r="E46" s="40">
        <f>SUM(E47:E48)</f>
        <v>223499</v>
      </c>
      <c r="F46" s="40">
        <f>SUM(F47:F48)</f>
        <v>106708</v>
      </c>
      <c r="G46" s="40"/>
      <c r="H46" s="40">
        <f>SUM(H47:H48)</f>
        <v>4105</v>
      </c>
      <c r="I46" s="40">
        <f>SUM(I47:I48)</f>
        <v>8</v>
      </c>
      <c r="J46" s="40"/>
      <c r="K46" s="40">
        <f>SUM(K47:K48)</f>
        <v>13269</v>
      </c>
      <c r="L46" s="40">
        <f>SUM(L47:L48)</f>
        <v>19456</v>
      </c>
      <c r="M46" s="40"/>
      <c r="N46" s="40">
        <f>SUM(N47:N48)</f>
        <v>59620</v>
      </c>
      <c r="O46" s="40">
        <f>SUM(O47:O48)</f>
        <v>19074</v>
      </c>
    </row>
    <row r="47" spans="1:15" ht="14.25">
      <c r="A47" s="24" t="s">
        <v>91</v>
      </c>
      <c r="B47" s="40">
        <v>94671</v>
      </c>
      <c r="C47" s="40">
        <v>76498</v>
      </c>
      <c r="D47" s="24"/>
      <c r="E47" s="40">
        <v>94671</v>
      </c>
      <c r="F47" s="40">
        <v>76498</v>
      </c>
      <c r="G47" s="40"/>
      <c r="H47" s="40" t="s">
        <v>54</v>
      </c>
      <c r="I47" s="40" t="s">
        <v>54</v>
      </c>
      <c r="J47" s="40"/>
      <c r="K47" s="40" t="s">
        <v>54</v>
      </c>
      <c r="L47" s="40" t="s">
        <v>54</v>
      </c>
      <c r="M47" s="40"/>
      <c r="N47" s="40">
        <v>31427</v>
      </c>
      <c r="O47" s="40">
        <v>14709</v>
      </c>
    </row>
    <row r="48" spans="1:15" ht="14.25">
      <c r="A48" s="24" t="s">
        <v>92</v>
      </c>
      <c r="B48" s="40">
        <v>146202</v>
      </c>
      <c r="C48" s="40">
        <v>49674</v>
      </c>
      <c r="D48" s="24"/>
      <c r="E48" s="40">
        <v>128828</v>
      </c>
      <c r="F48" s="40">
        <v>30210</v>
      </c>
      <c r="G48" s="40"/>
      <c r="H48" s="40">
        <v>4105</v>
      </c>
      <c r="I48" s="40">
        <v>8</v>
      </c>
      <c r="J48" s="40"/>
      <c r="K48" s="40">
        <v>13269</v>
      </c>
      <c r="L48" s="40">
        <v>19456</v>
      </c>
      <c r="M48" s="40"/>
      <c r="N48" s="40">
        <v>28193</v>
      </c>
      <c r="O48" s="40">
        <v>4365</v>
      </c>
    </row>
    <row r="49" spans="1:15" ht="14.25">
      <c r="A49" s="24"/>
      <c r="B49" s="40"/>
      <c r="C49" s="40"/>
      <c r="D49" s="24"/>
      <c r="E49" s="40"/>
      <c r="F49" s="40"/>
      <c r="G49" s="40"/>
      <c r="H49" s="40"/>
      <c r="I49" s="40"/>
      <c r="J49" s="40"/>
      <c r="K49" s="40"/>
      <c r="L49" s="40"/>
      <c r="M49" s="40"/>
      <c r="N49" s="40"/>
      <c r="O49" s="40"/>
    </row>
    <row r="50" spans="1:15" ht="14.25">
      <c r="A50" s="24" t="s">
        <v>80</v>
      </c>
      <c r="B50" s="40">
        <f>SUM(B51:B52)</f>
        <v>117184</v>
      </c>
      <c r="C50" s="40">
        <f>SUM(C51:C52)</f>
        <v>81602</v>
      </c>
      <c r="D50" s="24"/>
      <c r="E50" s="40">
        <f>SUM(E51:E52)</f>
        <v>110533</v>
      </c>
      <c r="F50" s="40">
        <f>SUM(F51:F52)</f>
        <v>62239</v>
      </c>
      <c r="G50" s="40"/>
      <c r="H50" s="40">
        <f>SUM(H51:H52)</f>
        <v>372</v>
      </c>
      <c r="I50" s="40">
        <f>SUM(I51:I52)</f>
        <v>5</v>
      </c>
      <c r="J50" s="40"/>
      <c r="K50" s="40">
        <f>SUM(K51:K52)</f>
        <v>6279</v>
      </c>
      <c r="L50" s="40">
        <f>SUM(L51:L52)</f>
        <v>19358</v>
      </c>
      <c r="M50" s="40"/>
      <c r="N50" s="40">
        <f>SUM(N51:N52)</f>
        <v>22088</v>
      </c>
      <c r="O50" s="40">
        <f>SUM(O51:O52)</f>
        <v>2933</v>
      </c>
    </row>
    <row r="51" spans="1:15" ht="14.25">
      <c r="A51" s="24" t="s">
        <v>91</v>
      </c>
      <c r="B51" s="40">
        <v>39523</v>
      </c>
      <c r="C51" s="40">
        <v>23873</v>
      </c>
      <c r="D51" s="24"/>
      <c r="E51" s="40">
        <v>39523</v>
      </c>
      <c r="F51" s="40">
        <v>23873</v>
      </c>
      <c r="G51" s="40"/>
      <c r="H51" s="40" t="s">
        <v>54</v>
      </c>
      <c r="I51" s="40" t="s">
        <v>54</v>
      </c>
      <c r="J51" s="40"/>
      <c r="K51" s="40" t="s">
        <v>54</v>
      </c>
      <c r="L51" s="40" t="s">
        <v>54</v>
      </c>
      <c r="M51" s="40"/>
      <c r="N51" s="40">
        <v>9404</v>
      </c>
      <c r="O51" s="40">
        <v>1723</v>
      </c>
    </row>
    <row r="52" spans="1:15" ht="14.25">
      <c r="A52" s="24" t="s">
        <v>92</v>
      </c>
      <c r="B52" s="40">
        <v>77661</v>
      </c>
      <c r="C52" s="40">
        <v>57729</v>
      </c>
      <c r="D52" s="24"/>
      <c r="E52" s="40">
        <v>71010</v>
      </c>
      <c r="F52" s="40">
        <v>38366</v>
      </c>
      <c r="G52" s="40"/>
      <c r="H52" s="40">
        <v>372</v>
      </c>
      <c r="I52" s="40">
        <v>5</v>
      </c>
      <c r="J52" s="40"/>
      <c r="K52" s="40">
        <v>6279</v>
      </c>
      <c r="L52" s="40">
        <v>19358</v>
      </c>
      <c r="M52" s="40"/>
      <c r="N52" s="40">
        <v>12684</v>
      </c>
      <c r="O52" s="40">
        <v>1210</v>
      </c>
    </row>
    <row r="53" spans="1:15" ht="14.25">
      <c r="A53" s="24"/>
      <c r="B53" s="40"/>
      <c r="C53" s="40"/>
      <c r="D53" s="24"/>
      <c r="E53" s="40"/>
      <c r="F53" s="40"/>
      <c r="G53" s="40"/>
      <c r="H53" s="40"/>
      <c r="I53" s="40"/>
      <c r="J53" s="40"/>
      <c r="K53" s="40"/>
      <c r="L53" s="40"/>
      <c r="M53" s="40"/>
      <c r="N53" s="40"/>
      <c r="O53" s="40"/>
    </row>
    <row r="54" spans="1:15" ht="14.25">
      <c r="A54" s="24" t="s">
        <v>25</v>
      </c>
      <c r="B54" s="40">
        <f>SUM(B55:B56)</f>
        <v>293395</v>
      </c>
      <c r="C54" s="40">
        <f>SUM(C55:C56)</f>
        <v>109844</v>
      </c>
      <c r="D54" s="24"/>
      <c r="E54" s="40">
        <f>SUM(E55:E56)</f>
        <v>226901</v>
      </c>
      <c r="F54" s="40">
        <f>SUM(F55:F56)</f>
        <v>46411</v>
      </c>
      <c r="G54" s="40"/>
      <c r="H54" s="40">
        <f>SUM(H55:H56)</f>
        <v>19666</v>
      </c>
      <c r="I54" s="40">
        <f>SUM(I55:I56)</f>
        <v>2879</v>
      </c>
      <c r="J54" s="40"/>
      <c r="K54" s="40">
        <f>SUM(K55:K56)</f>
        <v>46828</v>
      </c>
      <c r="L54" s="40">
        <f>SUM(L55:L56)</f>
        <v>60554</v>
      </c>
      <c r="M54" s="40"/>
      <c r="N54" s="40">
        <f>SUM(N55:N56)</f>
        <v>56940</v>
      </c>
      <c r="O54" s="40">
        <f>SUM(O55:O56)</f>
        <v>8362</v>
      </c>
    </row>
    <row r="55" spans="1:15" ht="14.25">
      <c r="A55" s="24" t="s">
        <v>93</v>
      </c>
      <c r="B55" s="40">
        <v>3248</v>
      </c>
      <c r="C55" s="40">
        <v>1864</v>
      </c>
      <c r="D55" s="24"/>
      <c r="E55" s="40">
        <v>3248</v>
      </c>
      <c r="F55" s="40">
        <v>1864</v>
      </c>
      <c r="G55" s="40"/>
      <c r="H55" s="40" t="s">
        <v>54</v>
      </c>
      <c r="I55" s="40" t="s">
        <v>54</v>
      </c>
      <c r="J55" s="40"/>
      <c r="K55" s="40" t="s">
        <v>54</v>
      </c>
      <c r="L55" s="40" t="s">
        <v>54</v>
      </c>
      <c r="M55" s="40"/>
      <c r="N55" s="40">
        <v>921</v>
      </c>
      <c r="O55" s="40">
        <v>180</v>
      </c>
    </row>
    <row r="56" spans="1:15" ht="14.25">
      <c r="A56" s="24" t="s">
        <v>94</v>
      </c>
      <c r="B56" s="40">
        <v>290147</v>
      </c>
      <c r="C56" s="40">
        <v>107980</v>
      </c>
      <c r="D56" s="24"/>
      <c r="E56" s="40">
        <v>223653</v>
      </c>
      <c r="F56" s="40">
        <v>44547</v>
      </c>
      <c r="G56" s="40"/>
      <c r="H56" s="40">
        <v>19666</v>
      </c>
      <c r="I56" s="40">
        <v>2879</v>
      </c>
      <c r="J56" s="40"/>
      <c r="K56" s="40">
        <v>46828</v>
      </c>
      <c r="L56" s="40">
        <v>60554</v>
      </c>
      <c r="M56" s="40"/>
      <c r="N56" s="40">
        <v>56019</v>
      </c>
      <c r="O56" s="40">
        <v>8182</v>
      </c>
    </row>
    <row r="57" spans="1:15" ht="14.25">
      <c r="A57" s="24"/>
      <c r="B57" s="40"/>
      <c r="C57" s="40"/>
      <c r="D57" s="24"/>
      <c r="E57" s="40"/>
      <c r="F57" s="40"/>
      <c r="G57" s="40"/>
      <c r="H57" s="40"/>
      <c r="I57" s="40"/>
      <c r="J57" s="40"/>
      <c r="K57" s="40"/>
      <c r="L57" s="40"/>
      <c r="M57" s="40"/>
      <c r="N57" s="40"/>
      <c r="O57" s="40"/>
    </row>
    <row r="58" spans="1:15" ht="14.25">
      <c r="A58" s="24" t="s">
        <v>20</v>
      </c>
      <c r="B58" s="40">
        <f>SUM(B59:B60)</f>
        <v>24197</v>
      </c>
      <c r="C58" s="40">
        <f>SUM(C59:C60)</f>
        <v>6161</v>
      </c>
      <c r="D58" s="24"/>
      <c r="E58" s="40">
        <f>SUM(E59:E60)</f>
        <v>23871</v>
      </c>
      <c r="F58" s="40">
        <f>SUM(F59:F60)</f>
        <v>6108</v>
      </c>
      <c r="G58" s="40"/>
      <c r="H58" s="40" t="s">
        <v>54</v>
      </c>
      <c r="I58" s="40" t="s">
        <v>54</v>
      </c>
      <c r="J58" s="40"/>
      <c r="K58" s="40">
        <f>SUM(K59:K60)</f>
        <v>326</v>
      </c>
      <c r="L58" s="40">
        <f>SUM(L59:L60)</f>
        <v>53</v>
      </c>
      <c r="M58" s="40"/>
      <c r="N58" s="40">
        <f>SUM(N59:N60)</f>
        <v>8264</v>
      </c>
      <c r="O58" s="40">
        <f>SUM(O59:O60)</f>
        <v>1509</v>
      </c>
    </row>
    <row r="59" spans="1:15" ht="14.25">
      <c r="A59" s="24" t="s">
        <v>93</v>
      </c>
      <c r="B59" s="40">
        <v>17889</v>
      </c>
      <c r="C59" s="40">
        <v>2435</v>
      </c>
      <c r="D59" s="24"/>
      <c r="E59" s="40">
        <v>17889</v>
      </c>
      <c r="F59" s="40">
        <v>2435</v>
      </c>
      <c r="G59" s="40"/>
      <c r="H59" s="40" t="s">
        <v>54</v>
      </c>
      <c r="I59" s="40" t="s">
        <v>54</v>
      </c>
      <c r="J59" s="40"/>
      <c r="K59" s="40" t="s">
        <v>54</v>
      </c>
      <c r="L59" s="40" t="s">
        <v>54</v>
      </c>
      <c r="M59" s="40"/>
      <c r="N59" s="40">
        <v>6789</v>
      </c>
      <c r="O59" s="40">
        <v>856</v>
      </c>
    </row>
    <row r="60" spans="1:15" ht="14.25">
      <c r="A60" s="24" t="s">
        <v>94</v>
      </c>
      <c r="B60" s="40">
        <v>6308</v>
      </c>
      <c r="C60" s="40">
        <v>3726</v>
      </c>
      <c r="D60" s="24"/>
      <c r="E60" s="40">
        <v>5982</v>
      </c>
      <c r="F60" s="40">
        <v>3673</v>
      </c>
      <c r="G60" s="40"/>
      <c r="H60" s="40" t="s">
        <v>54</v>
      </c>
      <c r="I60" s="40" t="s">
        <v>54</v>
      </c>
      <c r="J60" s="40"/>
      <c r="K60" s="40">
        <v>326</v>
      </c>
      <c r="L60" s="40">
        <v>53</v>
      </c>
      <c r="M60" s="40"/>
      <c r="N60" s="40">
        <v>1475</v>
      </c>
      <c r="O60" s="40">
        <v>653</v>
      </c>
    </row>
    <row r="61" spans="1:15" ht="14.25">
      <c r="A61" s="8"/>
      <c r="B61" s="36"/>
      <c r="C61" s="36"/>
      <c r="D61" s="24"/>
      <c r="E61" s="36"/>
      <c r="F61" s="36"/>
      <c r="G61" s="24"/>
      <c r="H61" s="36"/>
      <c r="I61" s="36"/>
      <c r="J61" s="24"/>
      <c r="K61" s="36"/>
      <c r="L61" s="36"/>
      <c r="M61" s="24"/>
      <c r="N61" s="36"/>
      <c r="O61" s="36"/>
    </row>
    <row r="62" spans="1:15" ht="14.25">
      <c r="A62" s="8" t="s">
        <v>20</v>
      </c>
      <c r="B62" s="36">
        <f>SUM(B63:B64)</f>
        <v>23992</v>
      </c>
      <c r="C62" s="36">
        <f>SUM(C63:C64)</f>
        <v>5328</v>
      </c>
      <c r="D62" s="24"/>
      <c r="E62" s="36">
        <f>SUM(E63:E64)</f>
        <v>23722</v>
      </c>
      <c r="F62" s="36">
        <f>SUM(F63:F64)</f>
        <v>5303</v>
      </c>
      <c r="G62" s="24"/>
      <c r="H62" s="62" t="s">
        <v>54</v>
      </c>
      <c r="I62" s="62" t="s">
        <v>54</v>
      </c>
      <c r="J62" s="24"/>
      <c r="K62" s="36">
        <f>SUM(K63:K64)</f>
        <v>270</v>
      </c>
      <c r="L62" s="36">
        <f>SUM(L63:L64)</f>
        <v>25</v>
      </c>
      <c r="M62" s="24"/>
      <c r="N62" s="36">
        <f>SUM(N63:N64)</f>
        <v>7965</v>
      </c>
      <c r="O62" s="36">
        <f>SUM(O63:O64)</f>
        <v>887</v>
      </c>
    </row>
    <row r="63" spans="1:15" ht="14.25">
      <c r="A63" s="8" t="s">
        <v>93</v>
      </c>
      <c r="B63" s="36">
        <v>17324</v>
      </c>
      <c r="C63" s="36">
        <v>2489</v>
      </c>
      <c r="D63" s="24"/>
      <c r="E63" s="36">
        <v>17324</v>
      </c>
      <c r="F63" s="36">
        <v>2489</v>
      </c>
      <c r="G63" s="24"/>
      <c r="H63" s="62" t="s">
        <v>54</v>
      </c>
      <c r="I63" s="62" t="s">
        <v>54</v>
      </c>
      <c r="J63" s="24"/>
      <c r="K63" s="62" t="s">
        <v>54</v>
      </c>
      <c r="L63" s="62" t="s">
        <v>54</v>
      </c>
      <c r="M63" s="24"/>
      <c r="N63" s="36">
        <v>6670</v>
      </c>
      <c r="O63" s="36">
        <v>757</v>
      </c>
    </row>
    <row r="64" spans="1:15" ht="14.25">
      <c r="A64" s="8" t="s">
        <v>94</v>
      </c>
      <c r="B64" s="36">
        <v>6668</v>
      </c>
      <c r="C64" s="36">
        <v>2839</v>
      </c>
      <c r="D64" s="24"/>
      <c r="E64" s="36">
        <v>6398</v>
      </c>
      <c r="F64" s="36">
        <v>2814</v>
      </c>
      <c r="G64" s="24"/>
      <c r="H64" s="62" t="s">
        <v>54</v>
      </c>
      <c r="I64" s="62" t="s">
        <v>54</v>
      </c>
      <c r="J64" s="24"/>
      <c r="K64" s="36">
        <v>270</v>
      </c>
      <c r="L64" s="36">
        <v>25</v>
      </c>
      <c r="M64" s="24"/>
      <c r="N64" s="36">
        <v>1295</v>
      </c>
      <c r="O64" s="36">
        <v>130</v>
      </c>
    </row>
    <row r="65" spans="1:15" ht="14.25">
      <c r="A65" s="58"/>
      <c r="B65" s="59"/>
      <c r="C65" s="59"/>
      <c r="D65" s="59"/>
      <c r="E65" s="59"/>
      <c r="F65" s="59"/>
      <c r="G65" s="59"/>
      <c r="H65" s="59"/>
      <c r="I65" s="59"/>
      <c r="J65" s="59"/>
      <c r="K65" s="59"/>
      <c r="L65" s="59"/>
      <c r="M65" s="59"/>
      <c r="N65" s="59"/>
      <c r="O65" s="59"/>
    </row>
    <row r="66" spans="1:15" ht="14.25">
      <c r="A66" s="8" t="s">
        <v>59</v>
      </c>
      <c r="B66" s="24"/>
      <c r="C66" s="24"/>
      <c r="D66" s="24"/>
      <c r="E66" s="36"/>
      <c r="F66" s="36"/>
      <c r="G66" s="24"/>
      <c r="H66" s="36"/>
      <c r="I66" s="36"/>
      <c r="J66" s="24"/>
      <c r="K66" s="36"/>
      <c r="L66" s="24"/>
      <c r="M66" s="24"/>
      <c r="N66" s="24"/>
      <c r="O66" s="24"/>
    </row>
    <row r="67" spans="1:15" ht="14.25">
      <c r="A67" s="7"/>
      <c r="B67" s="24"/>
      <c r="C67" s="24"/>
      <c r="D67" s="24"/>
      <c r="E67" s="24"/>
      <c r="F67" s="24"/>
      <c r="G67" s="24"/>
      <c r="H67" s="24"/>
      <c r="I67" s="24"/>
      <c r="J67" s="24"/>
      <c r="K67" s="24"/>
      <c r="L67" s="24"/>
      <c r="M67" s="24"/>
      <c r="N67" s="24"/>
      <c r="O67" s="24"/>
    </row>
    <row r="68" spans="1:15" ht="14.25">
      <c r="A68" s="8" t="s">
        <v>108</v>
      </c>
      <c r="B68" s="36"/>
      <c r="C68" s="24"/>
      <c r="D68" s="24"/>
      <c r="E68" s="36"/>
      <c r="F68" s="36"/>
      <c r="G68" s="24"/>
      <c r="H68" s="36"/>
      <c r="I68" s="36"/>
      <c r="J68" s="24"/>
      <c r="K68" s="36"/>
      <c r="L68" s="24"/>
      <c r="M68" s="24"/>
      <c r="N68" s="36"/>
      <c r="O68" s="36"/>
    </row>
    <row r="69" spans="1:15" ht="14.25">
      <c r="A69" s="8"/>
      <c r="B69" s="36"/>
      <c r="C69" s="36"/>
      <c r="D69" s="24"/>
      <c r="E69" s="36"/>
      <c r="F69" s="36"/>
      <c r="G69" s="24"/>
      <c r="H69" s="36"/>
      <c r="I69" s="36"/>
      <c r="J69" s="24"/>
      <c r="K69" s="36"/>
      <c r="L69" s="24"/>
      <c r="M69" s="24"/>
      <c r="N69" s="36"/>
      <c r="O69" s="36"/>
    </row>
    <row r="70" spans="1:15" ht="14.25">
      <c r="A70" s="8" t="s">
        <v>106</v>
      </c>
      <c r="B70" s="36"/>
      <c r="C70" s="36"/>
      <c r="D70" s="24"/>
      <c r="E70" s="36"/>
      <c r="F70" s="36"/>
      <c r="G70" s="24"/>
      <c r="H70" s="36"/>
      <c r="I70" s="36"/>
      <c r="J70" s="24"/>
      <c r="K70" s="36"/>
      <c r="L70" s="24"/>
      <c r="M70" s="24"/>
      <c r="N70" s="24"/>
      <c r="O70" s="24"/>
    </row>
    <row r="71" spans="1:15" ht="14.25">
      <c r="A71" s="7"/>
      <c r="B71" s="36"/>
      <c r="C71" s="36"/>
      <c r="D71" s="24"/>
      <c r="E71" s="36"/>
      <c r="F71" s="36"/>
      <c r="G71" s="24"/>
      <c r="H71" s="36"/>
      <c r="I71" s="36"/>
      <c r="J71" s="24"/>
      <c r="K71" s="36"/>
      <c r="L71" s="24"/>
      <c r="M71" s="24"/>
      <c r="N71" s="36"/>
      <c r="O71" s="36"/>
    </row>
    <row r="72" spans="1:15" ht="14.25">
      <c r="A72" s="7"/>
      <c r="B72" s="24"/>
      <c r="C72" s="24"/>
      <c r="D72" s="24"/>
      <c r="E72" s="24"/>
      <c r="F72" s="24"/>
      <c r="G72" s="24"/>
      <c r="H72" s="24"/>
      <c r="I72" s="24"/>
      <c r="J72" s="24"/>
      <c r="K72" s="24"/>
      <c r="L72" s="24"/>
      <c r="M72" s="24"/>
      <c r="N72" s="24"/>
      <c r="O72" s="24"/>
    </row>
    <row r="73" spans="1:15" ht="14.25">
      <c r="A73" s="7"/>
      <c r="B73" s="24"/>
      <c r="C73" s="24"/>
      <c r="D73" s="24"/>
      <c r="E73" s="24"/>
      <c r="F73" s="24"/>
      <c r="G73" s="24"/>
      <c r="H73" s="24"/>
      <c r="I73" s="24"/>
      <c r="J73" s="24"/>
      <c r="K73" s="24"/>
      <c r="L73" s="24"/>
      <c r="M73" s="24"/>
      <c r="N73" s="24"/>
      <c r="O73" s="24"/>
    </row>
    <row r="74" spans="1:15" ht="14.25">
      <c r="A74" s="7"/>
      <c r="B74" s="24"/>
      <c r="C74" s="24"/>
      <c r="D74" s="24"/>
      <c r="E74" s="24"/>
      <c r="F74" s="24"/>
      <c r="G74" s="24"/>
      <c r="H74" s="24"/>
      <c r="I74" s="24"/>
      <c r="J74" s="24"/>
      <c r="K74" s="24"/>
      <c r="L74" s="24"/>
      <c r="M74" s="24"/>
      <c r="N74" s="24"/>
      <c r="O74" s="24"/>
    </row>
    <row r="75" spans="1:15" ht="14.25">
      <c r="A75" s="7"/>
      <c r="B75" s="24"/>
      <c r="C75" s="24"/>
      <c r="D75" s="24"/>
      <c r="E75" s="24"/>
      <c r="F75" s="24"/>
      <c r="G75" s="24"/>
      <c r="H75" s="24"/>
      <c r="I75" s="24"/>
      <c r="J75" s="24"/>
      <c r="K75" s="24"/>
      <c r="L75" s="24"/>
      <c r="M75" s="24"/>
      <c r="N75" s="24"/>
      <c r="O75" s="24"/>
    </row>
    <row r="76" spans="1:15" ht="14.25">
      <c r="A76" s="7"/>
      <c r="B76" s="24"/>
      <c r="C76" s="24"/>
      <c r="D76" s="24"/>
      <c r="E76" s="24"/>
      <c r="F76" s="24"/>
      <c r="G76" s="24"/>
      <c r="H76" s="24"/>
      <c r="I76" s="24"/>
      <c r="J76" s="24"/>
      <c r="K76" s="24"/>
      <c r="L76" s="24"/>
      <c r="M76" s="24"/>
      <c r="N76" s="24"/>
      <c r="O76" s="24"/>
    </row>
    <row r="77" spans="1:15" ht="14.25">
      <c r="A77" s="7"/>
      <c r="B77" s="24"/>
      <c r="C77" s="24"/>
      <c r="D77" s="24"/>
      <c r="E77" s="24"/>
      <c r="F77" s="24"/>
      <c r="G77" s="24"/>
      <c r="H77" s="24"/>
      <c r="I77" s="24"/>
      <c r="J77" s="24"/>
      <c r="K77" s="24"/>
      <c r="L77" s="24"/>
      <c r="M77" s="24"/>
      <c r="N77" s="24"/>
      <c r="O77" s="24"/>
    </row>
    <row r="78" spans="1:15" ht="14.25">
      <c r="A78" s="7"/>
      <c r="B78" s="24"/>
      <c r="C78" s="24"/>
      <c r="D78" s="24"/>
      <c r="E78" s="24"/>
      <c r="F78" s="24"/>
      <c r="G78" s="24"/>
      <c r="H78" s="24"/>
      <c r="I78" s="24"/>
      <c r="J78" s="24"/>
      <c r="K78" s="24"/>
      <c r="L78" s="24"/>
      <c r="M78" s="24"/>
      <c r="N78" s="24"/>
      <c r="O78" s="24"/>
    </row>
    <row r="79" spans="1:15" ht="14.25">
      <c r="A79" s="7"/>
      <c r="B79" s="24"/>
      <c r="C79" s="24"/>
      <c r="D79" s="24"/>
      <c r="E79" s="24"/>
      <c r="F79" s="24"/>
      <c r="G79" s="24"/>
      <c r="H79" s="24"/>
      <c r="I79" s="24"/>
      <c r="J79" s="24"/>
      <c r="K79" s="24"/>
      <c r="L79" s="24"/>
      <c r="M79" s="24"/>
      <c r="N79" s="24"/>
      <c r="O79" s="24"/>
    </row>
    <row r="80" spans="1:15" ht="14.25">
      <c r="A80" s="7"/>
      <c r="B80" s="24"/>
      <c r="C80" s="24"/>
      <c r="D80" s="24"/>
      <c r="E80" s="24"/>
      <c r="F80" s="24"/>
      <c r="G80" s="24"/>
      <c r="H80" s="24"/>
      <c r="I80" s="24"/>
      <c r="J80" s="24"/>
      <c r="K80" s="24"/>
      <c r="L80" s="24"/>
      <c r="M80" s="24"/>
      <c r="N80" s="24"/>
      <c r="O80" s="24"/>
    </row>
    <row r="81" spans="1:15" ht="14.25">
      <c r="A81" s="7"/>
      <c r="B81" s="24"/>
      <c r="C81" s="24"/>
      <c r="D81" s="24"/>
      <c r="E81" s="24"/>
      <c r="F81" s="24"/>
      <c r="G81" s="24"/>
      <c r="H81" s="24"/>
      <c r="I81" s="24"/>
      <c r="J81" s="24"/>
      <c r="K81" s="24"/>
      <c r="L81" s="24"/>
      <c r="M81" s="24"/>
      <c r="N81" s="24"/>
      <c r="O81" s="24"/>
    </row>
    <row r="82" spans="1:15" ht="14.25">
      <c r="A82" s="7"/>
      <c r="B82" s="24"/>
      <c r="C82" s="24"/>
      <c r="D82" s="24"/>
      <c r="E82" s="24"/>
      <c r="F82" s="24"/>
      <c r="G82" s="24"/>
      <c r="H82" s="24"/>
      <c r="I82" s="24"/>
      <c r="J82" s="24"/>
      <c r="K82" s="24"/>
      <c r="L82" s="24"/>
      <c r="M82" s="24"/>
      <c r="N82" s="24"/>
      <c r="O82" s="24"/>
    </row>
    <row r="83" spans="1:15" ht="14.25">
      <c r="A83" s="7"/>
      <c r="B83" s="24"/>
      <c r="C83" s="24"/>
      <c r="D83" s="24"/>
      <c r="E83" s="24"/>
      <c r="F83" s="24"/>
      <c r="G83" s="24"/>
      <c r="H83" s="24"/>
      <c r="I83" s="24"/>
      <c r="J83" s="24"/>
      <c r="K83" s="24"/>
      <c r="L83" s="24"/>
      <c r="M83" s="24"/>
      <c r="N83" s="24"/>
      <c r="O83" s="24"/>
    </row>
    <row r="84" spans="1:15" ht="14.25">
      <c r="A84" s="7"/>
      <c r="B84" s="24"/>
      <c r="C84" s="24"/>
      <c r="D84" s="24"/>
      <c r="E84" s="24"/>
      <c r="F84" s="24"/>
      <c r="G84" s="24"/>
      <c r="H84" s="24"/>
      <c r="I84" s="24"/>
      <c r="J84" s="24"/>
      <c r="K84" s="24"/>
      <c r="L84" s="24"/>
      <c r="M84" s="24"/>
      <c r="N84" s="24"/>
      <c r="O84" s="24"/>
    </row>
  </sheetData>
  <mergeCells count="8">
    <mergeCell ref="A39:O39"/>
    <mergeCell ref="A1:O1"/>
    <mergeCell ref="B4:L4"/>
    <mergeCell ref="B5:C5"/>
    <mergeCell ref="E5:F5"/>
    <mergeCell ref="H5:I5"/>
    <mergeCell ref="K5:L5"/>
    <mergeCell ref="N5:O5"/>
  </mergeCells>
  <pageMargins left="0.7" right="0.7" top="0.75" bottom="0.75" header="0.3" footer="0.3"/>
  <pageSetup scale="72" fitToHeight="2"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workbookViewId="0">
      <selection activeCell="B5" sqref="B5:C5"/>
    </sheetView>
  </sheetViews>
  <sheetFormatPr defaultRowHeight="12.75"/>
  <cols>
    <col min="1" max="1" width="45.7109375" customWidth="1"/>
    <col min="2" max="3" width="11.7109375" customWidth="1"/>
    <col min="4" max="4" width="1.7109375" customWidth="1"/>
    <col min="5" max="6" width="11.7109375" customWidth="1"/>
    <col min="7" max="7" width="1.7109375" customWidth="1"/>
    <col min="8" max="9" width="11.7109375" customWidth="1"/>
    <col min="10" max="10" width="1.7109375" customWidth="1"/>
    <col min="11" max="12" width="11.7109375" customWidth="1"/>
    <col min="13" max="13" width="1.7109375" customWidth="1"/>
    <col min="14" max="256" width="11.7109375" customWidth="1"/>
  </cols>
  <sheetData>
    <row r="1" spans="1:15" ht="39.75" customHeight="1">
      <c r="A1" s="45" t="s">
        <v>34</v>
      </c>
      <c r="B1" s="45"/>
      <c r="C1" s="45"/>
      <c r="D1" s="45"/>
      <c r="E1" s="45"/>
      <c r="F1" s="45"/>
      <c r="G1" s="45"/>
      <c r="H1" s="45"/>
      <c r="I1" s="45"/>
      <c r="J1" s="45"/>
      <c r="K1" s="45"/>
      <c r="L1" s="45"/>
      <c r="M1" s="45"/>
      <c r="N1" s="45"/>
      <c r="O1" s="45"/>
    </row>
    <row r="2" spans="1:15" ht="20.25">
      <c r="A2" s="39" t="s">
        <v>112</v>
      </c>
      <c r="B2" s="7"/>
      <c r="C2" s="7"/>
      <c r="D2" s="7"/>
      <c r="E2" s="7"/>
      <c r="F2" s="10"/>
      <c r="G2" s="9"/>
      <c r="H2" s="10"/>
      <c r="I2" s="10"/>
      <c r="J2" s="9"/>
      <c r="K2" s="10"/>
      <c r="L2" s="10"/>
      <c r="M2" s="9"/>
      <c r="N2" s="9"/>
      <c r="O2" s="9"/>
    </row>
    <row r="3" spans="1:15" ht="14.25">
      <c r="A3" s="7"/>
      <c r="B3" s="7"/>
      <c r="C3" s="7"/>
      <c r="D3" s="7"/>
      <c r="E3" s="7"/>
      <c r="F3" s="9"/>
      <c r="G3" s="9"/>
      <c r="H3" s="9"/>
      <c r="I3" s="9"/>
      <c r="J3" s="9"/>
      <c r="K3" s="9"/>
      <c r="L3" s="9"/>
      <c r="M3" s="9"/>
      <c r="N3" s="9"/>
      <c r="O3" s="9"/>
    </row>
    <row r="4" spans="1:15" ht="14.25">
      <c r="A4" s="12"/>
      <c r="B4" s="41" t="s">
        <v>0</v>
      </c>
      <c r="C4" s="41"/>
      <c r="D4" s="41"/>
      <c r="E4" s="41"/>
      <c r="F4" s="41"/>
      <c r="G4" s="41"/>
      <c r="H4" s="41"/>
      <c r="I4" s="41"/>
      <c r="J4" s="41"/>
      <c r="K4" s="41"/>
      <c r="L4" s="41"/>
      <c r="M4" s="47"/>
      <c r="N4" s="47"/>
      <c r="O4" s="47"/>
    </row>
    <row r="5" spans="1:15" ht="16.5">
      <c r="A5" s="15"/>
      <c r="B5" s="42" t="s">
        <v>120</v>
      </c>
      <c r="C5" s="42"/>
      <c r="D5" s="14"/>
      <c r="E5" s="43" t="s">
        <v>1</v>
      </c>
      <c r="F5" s="43"/>
      <c r="G5" s="16"/>
      <c r="H5" s="44" t="s">
        <v>32</v>
      </c>
      <c r="I5" s="44"/>
      <c r="J5" s="16"/>
      <c r="K5" s="44" t="s">
        <v>2</v>
      </c>
      <c r="L5" s="44"/>
      <c r="M5" s="16"/>
      <c r="N5" s="44" t="s">
        <v>33</v>
      </c>
      <c r="O5" s="44"/>
    </row>
    <row r="6" spans="1:15" ht="14.25">
      <c r="A6" s="17" t="s">
        <v>30</v>
      </c>
      <c r="B6" s="18" t="s">
        <v>36</v>
      </c>
      <c r="C6" s="18" t="s">
        <v>37</v>
      </c>
      <c r="D6" s="19"/>
      <c r="E6" s="18" t="s">
        <v>36</v>
      </c>
      <c r="F6" s="18" t="s">
        <v>37</v>
      </c>
      <c r="G6" s="20"/>
      <c r="H6" s="18" t="s">
        <v>36</v>
      </c>
      <c r="I6" s="18" t="s">
        <v>37</v>
      </c>
      <c r="J6" s="20"/>
      <c r="K6" s="18" t="s">
        <v>36</v>
      </c>
      <c r="L6" s="18" t="s">
        <v>37</v>
      </c>
      <c r="M6" s="20"/>
      <c r="N6" s="18" t="s">
        <v>36</v>
      </c>
      <c r="O6" s="18" t="s">
        <v>37</v>
      </c>
    </row>
    <row r="7" spans="1:15" ht="14.25">
      <c r="A7" s="15"/>
      <c r="B7" s="21"/>
      <c r="C7" s="21"/>
      <c r="D7" s="22"/>
      <c r="E7" s="21"/>
      <c r="F7" s="21"/>
      <c r="G7" s="21"/>
      <c r="H7" s="21"/>
      <c r="I7" s="21"/>
      <c r="J7" s="21"/>
      <c r="K7" s="21"/>
      <c r="L7" s="21"/>
      <c r="M7" s="21"/>
      <c r="N7" s="21"/>
      <c r="O7" s="21"/>
    </row>
    <row r="8" spans="1:15" ht="14.25">
      <c r="A8" s="8" t="s">
        <v>21</v>
      </c>
      <c r="B8" s="36">
        <v>669418</v>
      </c>
      <c r="C8" s="36">
        <v>326467</v>
      </c>
      <c r="D8" s="24"/>
      <c r="E8" s="36">
        <v>578788</v>
      </c>
      <c r="F8" s="36">
        <v>223535</v>
      </c>
      <c r="G8" s="24"/>
      <c r="H8" s="36">
        <v>24650</v>
      </c>
      <c r="I8" s="36">
        <v>2594</v>
      </c>
      <c r="J8" s="24"/>
      <c r="K8" s="36">
        <v>65980</v>
      </c>
      <c r="L8" s="36">
        <v>100338</v>
      </c>
      <c r="M8" s="24"/>
      <c r="N8" s="36">
        <v>144232</v>
      </c>
      <c r="O8" s="36">
        <v>29459</v>
      </c>
    </row>
    <row r="9" spans="1:15" ht="14.25">
      <c r="A9" s="8"/>
      <c r="B9" s="36" t="s">
        <v>42</v>
      </c>
      <c r="C9" s="36"/>
      <c r="D9" s="24"/>
      <c r="E9" s="36"/>
      <c r="F9" s="36"/>
      <c r="G9" s="24"/>
      <c r="H9" s="36"/>
      <c r="I9" s="36"/>
      <c r="J9" s="24"/>
      <c r="K9" s="36"/>
      <c r="L9" s="36"/>
      <c r="M9" s="24"/>
      <c r="N9" s="36"/>
      <c r="O9" s="36"/>
    </row>
    <row r="10" spans="1:15" ht="14.25">
      <c r="A10" s="8" t="s">
        <v>22</v>
      </c>
      <c r="B10" s="36">
        <v>359052</v>
      </c>
      <c r="C10" s="36">
        <v>209349</v>
      </c>
      <c r="D10" s="24"/>
      <c r="E10" s="36">
        <v>334987</v>
      </c>
      <c r="F10" s="36">
        <v>170797</v>
      </c>
      <c r="G10" s="24"/>
      <c r="H10" s="36">
        <v>4663</v>
      </c>
      <c r="I10" s="36">
        <v>15</v>
      </c>
      <c r="J10" s="24"/>
      <c r="K10" s="36">
        <v>19402</v>
      </c>
      <c r="L10" s="36">
        <v>38537</v>
      </c>
      <c r="M10" s="24"/>
      <c r="N10" s="36">
        <v>80380</v>
      </c>
      <c r="O10" s="36">
        <v>22057</v>
      </c>
    </row>
    <row r="11" spans="1:15" ht="14.25">
      <c r="A11" s="8" t="s">
        <v>72</v>
      </c>
      <c r="B11" s="36">
        <v>239648</v>
      </c>
      <c r="C11" s="36">
        <v>127146</v>
      </c>
      <c r="D11" s="24"/>
      <c r="E11" s="36">
        <v>222373</v>
      </c>
      <c r="F11" s="36">
        <v>107744</v>
      </c>
      <c r="G11" s="24"/>
      <c r="H11" s="36">
        <v>4201</v>
      </c>
      <c r="I11" s="36">
        <v>12</v>
      </c>
      <c r="J11" s="24"/>
      <c r="K11" s="36">
        <v>13074</v>
      </c>
      <c r="L11" s="36">
        <v>19390</v>
      </c>
      <c r="M11" s="24"/>
      <c r="N11" s="36">
        <v>57854</v>
      </c>
      <c r="O11" s="36">
        <v>18805</v>
      </c>
    </row>
    <row r="12" spans="1:15" ht="14.25">
      <c r="A12" s="8" t="s">
        <v>73</v>
      </c>
      <c r="B12" s="36">
        <v>53547</v>
      </c>
      <c r="C12" s="36">
        <v>15867</v>
      </c>
      <c r="D12" s="24"/>
      <c r="E12" s="36">
        <v>42617</v>
      </c>
      <c r="F12" s="36">
        <v>5170</v>
      </c>
      <c r="G12" s="24"/>
      <c r="H12" s="36">
        <v>2198</v>
      </c>
      <c r="I12" s="36">
        <v>10</v>
      </c>
      <c r="J12" s="24"/>
      <c r="K12" s="36">
        <v>8732</v>
      </c>
      <c r="L12" s="36">
        <v>10687</v>
      </c>
      <c r="M12" s="24"/>
      <c r="N12" s="36">
        <v>8783</v>
      </c>
      <c r="O12" s="36">
        <v>143</v>
      </c>
    </row>
    <row r="13" spans="1:15" ht="14.25">
      <c r="A13" s="8" t="s">
        <v>74</v>
      </c>
      <c r="B13" s="36">
        <v>59640</v>
      </c>
      <c r="C13" s="36">
        <v>21625</v>
      </c>
      <c r="D13" s="24"/>
      <c r="E13" s="36">
        <v>57505</v>
      </c>
      <c r="F13" s="36">
        <v>13953</v>
      </c>
      <c r="G13" s="24"/>
      <c r="H13" s="62" t="s">
        <v>53</v>
      </c>
      <c r="I13" s="62" t="s">
        <v>53</v>
      </c>
      <c r="J13" s="24"/>
      <c r="K13" s="36">
        <v>2135</v>
      </c>
      <c r="L13" s="36">
        <v>7672</v>
      </c>
      <c r="M13" s="24"/>
      <c r="N13" s="36">
        <v>10888</v>
      </c>
      <c r="O13" s="36">
        <v>1577</v>
      </c>
    </row>
    <row r="14" spans="1:15" ht="14.25">
      <c r="A14" s="8" t="s">
        <v>75</v>
      </c>
      <c r="B14" s="36">
        <v>2106</v>
      </c>
      <c r="C14" s="36">
        <v>619</v>
      </c>
      <c r="D14" s="24"/>
      <c r="E14" s="36">
        <v>452</v>
      </c>
      <c r="F14" s="36">
        <v>366</v>
      </c>
      <c r="G14" s="24"/>
      <c r="H14" s="36">
        <v>1399</v>
      </c>
      <c r="I14" s="36">
        <v>2</v>
      </c>
      <c r="J14" s="24"/>
      <c r="K14" s="36">
        <v>255</v>
      </c>
      <c r="L14" s="36">
        <v>251</v>
      </c>
      <c r="M14" s="24"/>
      <c r="N14" s="36">
        <v>11</v>
      </c>
      <c r="O14" s="62">
        <v>0</v>
      </c>
    </row>
    <row r="15" spans="1:15" ht="14.25">
      <c r="A15" s="8" t="s">
        <v>76</v>
      </c>
      <c r="B15" s="36">
        <v>3646</v>
      </c>
      <c r="C15" s="36">
        <v>1668</v>
      </c>
      <c r="D15" s="24"/>
      <c r="E15" s="36">
        <v>2978</v>
      </c>
      <c r="F15" s="36">
        <v>919</v>
      </c>
      <c r="G15" s="24"/>
      <c r="H15" s="36">
        <v>283</v>
      </c>
      <c r="I15" s="62">
        <v>0</v>
      </c>
      <c r="J15" s="24"/>
      <c r="K15" s="36">
        <v>385</v>
      </c>
      <c r="L15" s="36">
        <v>749</v>
      </c>
      <c r="M15" s="24"/>
      <c r="N15" s="36">
        <v>274</v>
      </c>
      <c r="O15" s="62">
        <v>0</v>
      </c>
    </row>
    <row r="16" spans="1:15" ht="14.25">
      <c r="A16" s="8" t="s">
        <v>77</v>
      </c>
      <c r="B16" s="36">
        <v>7737</v>
      </c>
      <c r="C16" s="36">
        <v>1206</v>
      </c>
      <c r="D16" s="24"/>
      <c r="E16" s="36">
        <v>5914</v>
      </c>
      <c r="F16" s="36">
        <v>1200</v>
      </c>
      <c r="G16" s="24"/>
      <c r="H16" s="36">
        <v>321</v>
      </c>
      <c r="I16" s="62">
        <v>0</v>
      </c>
      <c r="J16" s="24"/>
      <c r="K16" s="36">
        <v>1502</v>
      </c>
      <c r="L16" s="36">
        <v>6</v>
      </c>
      <c r="M16" s="24"/>
      <c r="N16" s="36">
        <v>1212</v>
      </c>
      <c r="O16" s="36">
        <v>554</v>
      </c>
    </row>
    <row r="17" spans="1:15" ht="14.25">
      <c r="A17" s="8" t="s">
        <v>78</v>
      </c>
      <c r="B17" s="36">
        <v>13649</v>
      </c>
      <c r="C17" s="36">
        <v>3754</v>
      </c>
      <c r="D17" s="24"/>
      <c r="E17" s="36">
        <v>13649</v>
      </c>
      <c r="F17" s="36">
        <v>3754</v>
      </c>
      <c r="G17" s="24"/>
      <c r="H17" s="62" t="s">
        <v>53</v>
      </c>
      <c r="I17" s="62" t="s">
        <v>53</v>
      </c>
      <c r="J17" s="24"/>
      <c r="K17" s="62" t="s">
        <v>54</v>
      </c>
      <c r="L17" s="62" t="s">
        <v>54</v>
      </c>
      <c r="M17" s="24"/>
      <c r="N17" s="36">
        <v>5551</v>
      </c>
      <c r="O17" s="36">
        <v>769</v>
      </c>
    </row>
    <row r="18" spans="1:15" ht="14.25">
      <c r="A18" s="8" t="s">
        <v>79</v>
      </c>
      <c r="B18" s="36">
        <v>99323</v>
      </c>
      <c r="C18" s="36">
        <v>82407</v>
      </c>
      <c r="D18" s="24"/>
      <c r="E18" s="36">
        <v>99258</v>
      </c>
      <c r="F18" s="36">
        <v>82382</v>
      </c>
      <c r="G18" s="24"/>
      <c r="H18" s="62" t="s">
        <v>53</v>
      </c>
      <c r="I18" s="62" t="s">
        <v>53</v>
      </c>
      <c r="J18" s="24"/>
      <c r="K18" s="36">
        <v>65</v>
      </c>
      <c r="L18" s="36">
        <v>25</v>
      </c>
      <c r="M18" s="24"/>
      <c r="N18" s="36">
        <v>31135</v>
      </c>
      <c r="O18" s="36">
        <v>15762</v>
      </c>
    </row>
    <row r="19" spans="1:15" ht="14.25">
      <c r="A19" s="8"/>
      <c r="B19" s="36"/>
      <c r="C19" s="36"/>
      <c r="D19" s="24"/>
      <c r="E19" s="36"/>
      <c r="F19" s="36"/>
      <c r="G19" s="24"/>
      <c r="H19" s="36"/>
      <c r="I19" s="36"/>
      <c r="J19" s="24"/>
      <c r="K19" s="36"/>
      <c r="L19" s="36"/>
      <c r="M19" s="24"/>
      <c r="N19" s="36"/>
      <c r="O19" s="36"/>
    </row>
    <row r="20" spans="1:15" ht="14.25">
      <c r="A20" s="8" t="s">
        <v>80</v>
      </c>
      <c r="B20" s="36">
        <v>119404</v>
      </c>
      <c r="C20" s="36">
        <v>82203</v>
      </c>
      <c r="D20" s="24"/>
      <c r="E20" s="36">
        <v>112614</v>
      </c>
      <c r="F20" s="36">
        <v>63053</v>
      </c>
      <c r="G20" s="24"/>
      <c r="H20" s="36">
        <v>462</v>
      </c>
      <c r="I20" s="36">
        <v>3</v>
      </c>
      <c r="J20" s="24"/>
      <c r="K20" s="36">
        <v>6328</v>
      </c>
      <c r="L20" s="36">
        <v>19147</v>
      </c>
      <c r="M20" s="24"/>
      <c r="N20" s="36">
        <v>22526</v>
      </c>
      <c r="O20" s="36">
        <v>3252</v>
      </c>
    </row>
    <row r="21" spans="1:15" ht="14.25">
      <c r="A21" s="8" t="s">
        <v>81</v>
      </c>
      <c r="B21" s="36">
        <v>3828</v>
      </c>
      <c r="C21" s="36">
        <v>448</v>
      </c>
      <c r="D21" s="24"/>
      <c r="E21" s="62" t="s">
        <v>54</v>
      </c>
      <c r="F21" s="62" t="s">
        <v>54</v>
      </c>
      <c r="G21" s="24"/>
      <c r="H21" s="36">
        <v>462</v>
      </c>
      <c r="I21" s="36">
        <v>3</v>
      </c>
      <c r="J21" s="24"/>
      <c r="K21" s="36">
        <v>3366</v>
      </c>
      <c r="L21" s="36">
        <v>445</v>
      </c>
      <c r="M21" s="24"/>
      <c r="N21" s="62" t="s">
        <v>54</v>
      </c>
      <c r="O21" s="62" t="s">
        <v>54</v>
      </c>
    </row>
    <row r="22" spans="1:15" ht="14.25">
      <c r="A22" s="8" t="s">
        <v>82</v>
      </c>
      <c r="B22" s="36">
        <v>75168</v>
      </c>
      <c r="C22" s="36">
        <v>57864</v>
      </c>
      <c r="D22" s="24"/>
      <c r="E22" s="36">
        <v>72206</v>
      </c>
      <c r="F22" s="36">
        <v>39162</v>
      </c>
      <c r="G22" s="24"/>
      <c r="H22" s="62" t="s">
        <v>54</v>
      </c>
      <c r="I22" s="62" t="s">
        <v>54</v>
      </c>
      <c r="J22" s="24"/>
      <c r="K22" s="36">
        <v>2962</v>
      </c>
      <c r="L22" s="36">
        <v>18702</v>
      </c>
      <c r="M22" s="24"/>
      <c r="N22" s="36">
        <v>13121</v>
      </c>
      <c r="O22" s="36">
        <v>1313</v>
      </c>
    </row>
    <row r="23" spans="1:15" ht="14.25">
      <c r="A23" s="8" t="s">
        <v>79</v>
      </c>
      <c r="B23" s="36">
        <v>40408</v>
      </c>
      <c r="C23" s="36">
        <v>23891</v>
      </c>
      <c r="D23" s="24"/>
      <c r="E23" s="36">
        <v>40408</v>
      </c>
      <c r="F23" s="36">
        <v>23891</v>
      </c>
      <c r="G23" s="24"/>
      <c r="H23" s="62" t="s">
        <v>54</v>
      </c>
      <c r="I23" s="62" t="s">
        <v>54</v>
      </c>
      <c r="J23" s="24"/>
      <c r="K23" s="62" t="s">
        <v>54</v>
      </c>
      <c r="L23" s="62" t="s">
        <v>54</v>
      </c>
      <c r="M23" s="24"/>
      <c r="N23" s="36">
        <v>9405</v>
      </c>
      <c r="O23" s="36">
        <v>1939</v>
      </c>
    </row>
    <row r="24" spans="1:15" ht="14.25">
      <c r="A24" s="8"/>
      <c r="B24" s="36"/>
      <c r="C24" s="36"/>
      <c r="D24" s="24"/>
      <c r="E24" s="36"/>
      <c r="F24" s="36"/>
      <c r="G24" s="24"/>
      <c r="H24" s="36"/>
      <c r="I24" s="36"/>
      <c r="J24" s="24"/>
      <c r="K24" s="36"/>
      <c r="L24" s="36"/>
      <c r="M24" s="24"/>
      <c r="N24" s="36"/>
      <c r="O24" s="36"/>
    </row>
    <row r="25" spans="1:15" ht="14.25">
      <c r="A25" s="8" t="s">
        <v>25</v>
      </c>
      <c r="B25" s="36">
        <v>286374</v>
      </c>
      <c r="C25" s="36">
        <v>111790</v>
      </c>
      <c r="D25" s="24"/>
      <c r="E25" s="36">
        <v>220079</v>
      </c>
      <c r="F25" s="36">
        <v>47435</v>
      </c>
      <c r="G25" s="24"/>
      <c r="H25" s="36">
        <v>19987</v>
      </c>
      <c r="I25" s="36">
        <v>2579</v>
      </c>
      <c r="J25" s="24"/>
      <c r="K25" s="36">
        <v>46308</v>
      </c>
      <c r="L25" s="36">
        <v>61776</v>
      </c>
      <c r="M25" s="24"/>
      <c r="N25" s="36">
        <v>55887</v>
      </c>
      <c r="O25" s="36">
        <v>6515</v>
      </c>
    </row>
    <row r="26" spans="1:15" ht="14.25">
      <c r="A26" s="8" t="s">
        <v>64</v>
      </c>
      <c r="B26" s="36">
        <v>74498</v>
      </c>
      <c r="C26" s="36">
        <v>21305</v>
      </c>
      <c r="D26" s="24"/>
      <c r="E26" s="36">
        <v>43936</v>
      </c>
      <c r="F26" s="36">
        <v>5428</v>
      </c>
      <c r="G26" s="24"/>
      <c r="H26" s="36">
        <v>7259</v>
      </c>
      <c r="I26" s="36">
        <v>86</v>
      </c>
      <c r="J26" s="24"/>
      <c r="K26" s="36">
        <v>23303</v>
      </c>
      <c r="L26" s="36">
        <v>15791</v>
      </c>
      <c r="M26" s="24"/>
      <c r="N26" s="36">
        <v>11959</v>
      </c>
      <c r="O26" s="36">
        <v>1080</v>
      </c>
    </row>
    <row r="27" spans="1:15" ht="14.25">
      <c r="A27" s="8" t="s">
        <v>65</v>
      </c>
      <c r="B27" s="36">
        <v>48316</v>
      </c>
      <c r="C27" s="36">
        <v>24436</v>
      </c>
      <c r="D27" s="24"/>
      <c r="E27" s="36">
        <v>37148</v>
      </c>
      <c r="F27" s="36">
        <v>6977</v>
      </c>
      <c r="G27" s="24"/>
      <c r="H27" s="36">
        <v>4274</v>
      </c>
      <c r="I27" s="36">
        <v>690</v>
      </c>
      <c r="J27" s="24"/>
      <c r="K27" s="36">
        <v>6894</v>
      </c>
      <c r="L27" s="36">
        <v>16769</v>
      </c>
      <c r="M27" s="24"/>
      <c r="N27" s="36">
        <v>8749</v>
      </c>
      <c r="O27" s="36">
        <v>472</v>
      </c>
    </row>
    <row r="28" spans="1:15" ht="14.25">
      <c r="A28" s="8" t="s">
        <v>83</v>
      </c>
      <c r="B28" s="36">
        <v>61933</v>
      </c>
      <c r="C28" s="36">
        <v>20055</v>
      </c>
      <c r="D28" s="24"/>
      <c r="E28" s="36">
        <v>55459</v>
      </c>
      <c r="F28" s="36">
        <v>9518</v>
      </c>
      <c r="G28" s="24"/>
      <c r="H28" s="36">
        <v>736</v>
      </c>
      <c r="I28" s="36">
        <v>83</v>
      </c>
      <c r="J28" s="24"/>
      <c r="K28" s="36">
        <v>5738</v>
      </c>
      <c r="L28" s="36">
        <v>10454</v>
      </c>
      <c r="M28" s="24"/>
      <c r="N28" s="36">
        <v>14123</v>
      </c>
      <c r="O28" s="36">
        <v>1716</v>
      </c>
    </row>
    <row r="29" spans="1:15" ht="14.25">
      <c r="A29" s="8" t="s">
        <v>15</v>
      </c>
      <c r="B29" s="36">
        <v>51800</v>
      </c>
      <c r="C29" s="36">
        <v>26854</v>
      </c>
      <c r="D29" s="24"/>
      <c r="E29" s="36">
        <v>50016</v>
      </c>
      <c r="F29" s="36">
        <v>17508</v>
      </c>
      <c r="G29" s="24"/>
      <c r="H29" s="36">
        <v>501</v>
      </c>
      <c r="I29" s="36">
        <v>427</v>
      </c>
      <c r="J29" s="24"/>
      <c r="K29" s="36">
        <v>1283</v>
      </c>
      <c r="L29" s="36">
        <v>8919</v>
      </c>
      <c r="M29" s="24"/>
      <c r="N29" s="36">
        <v>11888</v>
      </c>
      <c r="O29" s="36">
        <v>1574</v>
      </c>
    </row>
    <row r="30" spans="1:15" ht="14.25">
      <c r="A30" s="8" t="s">
        <v>84</v>
      </c>
      <c r="B30" s="36">
        <v>10442</v>
      </c>
      <c r="C30" s="36">
        <v>5729</v>
      </c>
      <c r="D30" s="24"/>
      <c r="E30" s="36">
        <v>4440</v>
      </c>
      <c r="F30" s="36">
        <v>1386</v>
      </c>
      <c r="G30" s="24"/>
      <c r="H30" s="36">
        <v>2511</v>
      </c>
      <c r="I30" s="36">
        <v>1074</v>
      </c>
      <c r="J30" s="24"/>
      <c r="K30" s="36">
        <v>3491</v>
      </c>
      <c r="L30" s="36">
        <v>3269</v>
      </c>
      <c r="M30" s="24"/>
      <c r="N30" s="36">
        <v>905</v>
      </c>
      <c r="O30" s="36">
        <v>434</v>
      </c>
    </row>
    <row r="31" spans="1:15" ht="14.25">
      <c r="A31" s="8" t="s">
        <v>85</v>
      </c>
      <c r="B31" s="36">
        <v>4339</v>
      </c>
      <c r="C31" s="36">
        <v>641</v>
      </c>
      <c r="D31" s="24"/>
      <c r="E31" s="36">
        <v>632</v>
      </c>
      <c r="F31" s="36">
        <v>20</v>
      </c>
      <c r="G31" s="24"/>
      <c r="H31" s="36">
        <v>3188</v>
      </c>
      <c r="I31" s="36">
        <v>12</v>
      </c>
      <c r="J31" s="24"/>
      <c r="K31" s="36">
        <v>519</v>
      </c>
      <c r="L31" s="36">
        <v>609</v>
      </c>
      <c r="M31" s="24"/>
      <c r="N31" s="36">
        <v>106</v>
      </c>
      <c r="O31" s="62">
        <v>0</v>
      </c>
    </row>
    <row r="32" spans="1:15" ht="14.25">
      <c r="A32" s="8" t="s">
        <v>86</v>
      </c>
      <c r="B32" s="36">
        <v>28940</v>
      </c>
      <c r="C32" s="36">
        <v>9654</v>
      </c>
      <c r="D32" s="24"/>
      <c r="E32" s="36">
        <v>23730</v>
      </c>
      <c r="F32" s="36">
        <v>4632</v>
      </c>
      <c r="G32" s="24"/>
      <c r="H32" s="36">
        <v>941</v>
      </c>
      <c r="I32" s="62">
        <v>0</v>
      </c>
      <c r="J32" s="24"/>
      <c r="K32" s="36">
        <v>4269</v>
      </c>
      <c r="L32" s="36">
        <v>5022</v>
      </c>
      <c r="M32" s="24"/>
      <c r="N32" s="36">
        <v>6493</v>
      </c>
      <c r="O32" s="36">
        <v>1066</v>
      </c>
    </row>
    <row r="33" spans="1:15" ht="14.25">
      <c r="A33" s="8" t="s">
        <v>17</v>
      </c>
      <c r="B33" s="36">
        <v>1620</v>
      </c>
      <c r="C33" s="36">
        <v>1260</v>
      </c>
      <c r="D33" s="24"/>
      <c r="E33" s="36">
        <v>232</v>
      </c>
      <c r="F33" s="36">
        <v>110</v>
      </c>
      <c r="G33" s="24"/>
      <c r="H33" s="36">
        <v>577</v>
      </c>
      <c r="I33" s="36">
        <v>207</v>
      </c>
      <c r="J33" s="24"/>
      <c r="K33" s="36">
        <v>811</v>
      </c>
      <c r="L33" s="36">
        <v>943</v>
      </c>
      <c r="M33" s="24"/>
      <c r="N33" s="36">
        <v>57</v>
      </c>
      <c r="O33" s="36">
        <v>3</v>
      </c>
    </row>
    <row r="34" spans="1:15" ht="14.25">
      <c r="A34" s="8" t="s">
        <v>87</v>
      </c>
      <c r="B34" s="36">
        <v>718</v>
      </c>
      <c r="C34" s="36">
        <v>733</v>
      </c>
      <c r="D34" s="24"/>
      <c r="E34" s="36">
        <v>718</v>
      </c>
      <c r="F34" s="36">
        <v>733</v>
      </c>
      <c r="G34" s="24"/>
      <c r="H34" s="62" t="s">
        <v>54</v>
      </c>
      <c r="I34" s="62" t="s">
        <v>54</v>
      </c>
      <c r="J34" s="24"/>
      <c r="K34" s="62" t="s">
        <v>54</v>
      </c>
      <c r="L34" s="62" t="s">
        <v>54</v>
      </c>
      <c r="M34" s="24"/>
      <c r="N34" s="36">
        <v>84</v>
      </c>
      <c r="O34" s="36">
        <v>45</v>
      </c>
    </row>
    <row r="35" spans="1:15" ht="14.25">
      <c r="A35" s="8" t="s">
        <v>88</v>
      </c>
      <c r="B35" s="36">
        <v>3768</v>
      </c>
      <c r="C35" s="36">
        <v>1123</v>
      </c>
      <c r="D35" s="24"/>
      <c r="E35" s="36">
        <v>3768</v>
      </c>
      <c r="F35" s="36">
        <v>1123</v>
      </c>
      <c r="G35" s="24"/>
      <c r="H35" s="62" t="s">
        <v>54</v>
      </c>
      <c r="I35" s="62" t="s">
        <v>54</v>
      </c>
      <c r="J35" s="24"/>
      <c r="K35" s="62" t="s">
        <v>54</v>
      </c>
      <c r="L35" s="62" t="s">
        <v>54</v>
      </c>
      <c r="M35" s="24"/>
      <c r="N35" s="36">
        <v>1523</v>
      </c>
      <c r="O35" s="36">
        <v>125</v>
      </c>
    </row>
    <row r="36" spans="1:15" ht="14.25">
      <c r="A36" s="8"/>
      <c r="B36" s="36"/>
      <c r="C36" s="36"/>
      <c r="D36" s="24"/>
      <c r="E36" s="36"/>
      <c r="F36" s="36"/>
      <c r="G36" s="24"/>
      <c r="H36" s="36"/>
      <c r="I36" s="36"/>
      <c r="J36" s="24"/>
      <c r="K36" s="36"/>
      <c r="L36" s="36"/>
      <c r="M36" s="24"/>
      <c r="N36" s="36"/>
      <c r="O36" s="36"/>
    </row>
    <row r="37" spans="1:15" ht="14.25">
      <c r="A37" s="8" t="s">
        <v>20</v>
      </c>
      <c r="B37" s="36">
        <v>23992</v>
      </c>
      <c r="C37" s="36">
        <v>5328</v>
      </c>
      <c r="D37" s="24"/>
      <c r="E37" s="36">
        <v>23722</v>
      </c>
      <c r="F37" s="36">
        <v>5303</v>
      </c>
      <c r="G37" s="24"/>
      <c r="H37" s="62" t="s">
        <v>54</v>
      </c>
      <c r="I37" s="62" t="s">
        <v>54</v>
      </c>
      <c r="J37" s="24"/>
      <c r="K37" s="36">
        <v>270</v>
      </c>
      <c r="L37" s="36">
        <v>25</v>
      </c>
      <c r="M37" s="24"/>
      <c r="N37" s="36">
        <v>7965</v>
      </c>
      <c r="O37" s="36">
        <v>887</v>
      </c>
    </row>
    <row r="38" spans="1:15" ht="14.25">
      <c r="A38" s="7"/>
      <c r="B38" s="24"/>
      <c r="C38" s="36"/>
      <c r="D38" s="24"/>
      <c r="E38" s="24"/>
      <c r="F38" s="24"/>
      <c r="G38" s="24"/>
      <c r="H38" s="24"/>
      <c r="I38" s="24"/>
      <c r="J38" s="24"/>
      <c r="K38" s="24"/>
      <c r="L38" s="24"/>
      <c r="M38" s="24"/>
      <c r="N38" s="24"/>
      <c r="O38" s="24"/>
    </row>
    <row r="39" spans="1:15" ht="14.25">
      <c r="A39" s="64" t="s">
        <v>29</v>
      </c>
      <c r="B39" s="64"/>
      <c r="C39" s="64"/>
      <c r="D39" s="64"/>
      <c r="E39" s="64"/>
      <c r="F39" s="64"/>
      <c r="G39" s="64"/>
      <c r="H39" s="64"/>
      <c r="I39" s="64"/>
      <c r="J39" s="64"/>
      <c r="K39" s="64"/>
      <c r="L39" s="64"/>
      <c r="M39" s="64"/>
      <c r="N39" s="64"/>
      <c r="O39" s="64"/>
    </row>
    <row r="40" spans="1:15" ht="14.25">
      <c r="A40" s="7"/>
      <c r="B40" s="24"/>
      <c r="C40" s="36"/>
      <c r="D40" s="24"/>
      <c r="E40" s="24"/>
      <c r="F40" s="24"/>
      <c r="G40" s="24"/>
      <c r="H40" s="24"/>
      <c r="I40" s="24"/>
      <c r="J40" s="24"/>
      <c r="K40" s="24"/>
      <c r="L40" s="24"/>
      <c r="M40" s="24"/>
      <c r="N40" s="24"/>
      <c r="O40" s="24"/>
    </row>
    <row r="41" spans="1:15" ht="14.25">
      <c r="A41" s="8" t="s">
        <v>21</v>
      </c>
      <c r="B41" s="36">
        <v>669418</v>
      </c>
      <c r="C41" s="36">
        <v>326467</v>
      </c>
      <c r="D41" s="24"/>
      <c r="E41" s="36">
        <v>578788</v>
      </c>
      <c r="F41" s="36">
        <v>223535</v>
      </c>
      <c r="G41" s="24"/>
      <c r="H41" s="36">
        <v>24650</v>
      </c>
      <c r="I41" s="36">
        <v>2594</v>
      </c>
      <c r="J41" s="24"/>
      <c r="K41" s="36">
        <v>65980</v>
      </c>
      <c r="L41" s="36">
        <v>100338</v>
      </c>
      <c r="M41" s="24"/>
      <c r="N41" s="36">
        <v>144232</v>
      </c>
      <c r="O41" s="36">
        <v>29459</v>
      </c>
    </row>
    <row r="42" spans="1:15" ht="14.25">
      <c r="A42" s="8" t="s">
        <v>89</v>
      </c>
      <c r="B42" s="36">
        <v>161786</v>
      </c>
      <c r="C42" s="36">
        <v>105476</v>
      </c>
      <c r="D42" s="24"/>
      <c r="E42" s="36">
        <v>161786</v>
      </c>
      <c r="F42" s="36">
        <v>105476</v>
      </c>
      <c r="G42" s="24"/>
      <c r="H42" s="62" t="s">
        <v>54</v>
      </c>
      <c r="I42" s="62" t="s">
        <v>54</v>
      </c>
      <c r="J42" s="24"/>
      <c r="K42" s="62" t="s">
        <v>54</v>
      </c>
      <c r="L42" s="62" t="s">
        <v>54</v>
      </c>
      <c r="M42" s="24"/>
      <c r="N42" s="36">
        <v>50371</v>
      </c>
      <c r="O42" s="36">
        <v>17310</v>
      </c>
    </row>
    <row r="43" spans="1:15" ht="16.5">
      <c r="A43" s="8" t="s">
        <v>117</v>
      </c>
      <c r="B43" s="36">
        <v>496773</v>
      </c>
      <c r="C43" s="36">
        <v>215255</v>
      </c>
      <c r="D43" s="24"/>
      <c r="E43" s="36">
        <v>417002</v>
      </c>
      <c r="F43" s="36">
        <v>118059</v>
      </c>
      <c r="G43" s="24"/>
      <c r="H43" s="36">
        <v>17336</v>
      </c>
      <c r="I43" s="36">
        <v>1302</v>
      </c>
      <c r="J43" s="24"/>
      <c r="K43" s="36">
        <v>62435</v>
      </c>
      <c r="L43" s="36">
        <v>95894</v>
      </c>
      <c r="M43" s="24"/>
      <c r="N43" s="36">
        <v>93861</v>
      </c>
      <c r="O43" s="36">
        <v>12149</v>
      </c>
    </row>
    <row r="44" spans="1:15" ht="14.25">
      <c r="A44" s="8" t="s">
        <v>113</v>
      </c>
      <c r="B44" s="36">
        <v>10859</v>
      </c>
      <c r="C44" s="36">
        <v>5736</v>
      </c>
      <c r="D44" s="24"/>
      <c r="E44" s="62" t="s">
        <v>54</v>
      </c>
      <c r="F44" s="62" t="s">
        <v>54</v>
      </c>
      <c r="G44" s="24"/>
      <c r="H44" s="36">
        <v>7314</v>
      </c>
      <c r="I44" s="36">
        <v>1292</v>
      </c>
      <c r="J44" s="24"/>
      <c r="K44" s="36">
        <v>3545</v>
      </c>
      <c r="L44" s="36">
        <v>4444</v>
      </c>
      <c r="M44" s="24"/>
      <c r="N44" s="62" t="s">
        <v>54</v>
      </c>
      <c r="O44" s="62" t="s">
        <v>54</v>
      </c>
    </row>
    <row r="45" spans="1:15" ht="14.25">
      <c r="A45" s="7"/>
      <c r="B45" s="24"/>
      <c r="C45" s="36"/>
      <c r="D45" s="24"/>
      <c r="E45" s="24"/>
      <c r="F45" s="24"/>
      <c r="G45" s="24"/>
      <c r="H45" s="36"/>
      <c r="I45" s="24"/>
      <c r="J45" s="24"/>
      <c r="K45" s="24"/>
      <c r="L45" s="24"/>
      <c r="M45" s="24"/>
      <c r="N45" s="24"/>
      <c r="O45" s="24"/>
    </row>
    <row r="46" spans="1:15" ht="14.25">
      <c r="A46" s="8" t="s">
        <v>22</v>
      </c>
      <c r="B46" s="36">
        <v>359052</v>
      </c>
      <c r="C46" s="36">
        <v>209349</v>
      </c>
      <c r="D46" s="24"/>
      <c r="E46" s="36">
        <v>334987</v>
      </c>
      <c r="F46" s="36">
        <v>170797</v>
      </c>
      <c r="G46" s="24"/>
      <c r="H46" s="36">
        <v>4663</v>
      </c>
      <c r="I46" s="36">
        <v>15</v>
      </c>
      <c r="J46" s="24"/>
      <c r="K46" s="36">
        <v>19402</v>
      </c>
      <c r="L46" s="36">
        <v>38537</v>
      </c>
      <c r="M46" s="24"/>
      <c r="N46" s="36">
        <v>80380</v>
      </c>
      <c r="O46" s="36">
        <v>22057</v>
      </c>
    </row>
    <row r="47" spans="1:15" ht="14.25">
      <c r="A47" s="8" t="s">
        <v>72</v>
      </c>
      <c r="B47" s="36">
        <v>239648</v>
      </c>
      <c r="C47" s="36">
        <v>127146</v>
      </c>
      <c r="D47" s="24"/>
      <c r="E47" s="36">
        <v>222373</v>
      </c>
      <c r="F47" s="36">
        <v>107744</v>
      </c>
      <c r="G47" s="24"/>
      <c r="H47" s="36">
        <v>4201</v>
      </c>
      <c r="I47" s="36">
        <v>12</v>
      </c>
      <c r="J47" s="24"/>
      <c r="K47" s="36">
        <v>13074</v>
      </c>
      <c r="L47" s="36">
        <v>19390</v>
      </c>
      <c r="M47" s="24"/>
      <c r="N47" s="36">
        <v>57854</v>
      </c>
      <c r="O47" s="36">
        <v>18805</v>
      </c>
    </row>
    <row r="48" spans="1:15" ht="14.25">
      <c r="A48" s="63" t="s">
        <v>91</v>
      </c>
      <c r="B48" s="36">
        <v>99568</v>
      </c>
      <c r="C48" s="36">
        <v>77240</v>
      </c>
      <c r="D48" s="24"/>
      <c r="E48" s="36">
        <v>99568</v>
      </c>
      <c r="F48" s="36">
        <v>77240</v>
      </c>
      <c r="G48" s="24"/>
      <c r="H48" s="62" t="s">
        <v>54</v>
      </c>
      <c r="I48" s="62" t="s">
        <v>54</v>
      </c>
      <c r="J48" s="24"/>
      <c r="K48" s="62" t="s">
        <v>54</v>
      </c>
      <c r="L48" s="62" t="s">
        <v>54</v>
      </c>
      <c r="M48" s="24"/>
      <c r="N48" s="36">
        <v>32689</v>
      </c>
      <c r="O48" s="36">
        <v>14444</v>
      </c>
    </row>
    <row r="49" spans="1:15" ht="16.5">
      <c r="A49" s="8" t="s">
        <v>118</v>
      </c>
      <c r="B49" s="36">
        <v>139369</v>
      </c>
      <c r="C49" s="36">
        <v>49906</v>
      </c>
      <c r="D49" s="24"/>
      <c r="E49" s="36">
        <v>122805</v>
      </c>
      <c r="F49" s="36">
        <v>30504</v>
      </c>
      <c r="G49" s="24"/>
      <c r="H49" s="36">
        <v>3597</v>
      </c>
      <c r="I49" s="36">
        <v>12</v>
      </c>
      <c r="J49" s="24"/>
      <c r="K49" s="36">
        <v>12967</v>
      </c>
      <c r="L49" s="36">
        <v>19390</v>
      </c>
      <c r="M49" s="24"/>
      <c r="N49" s="36">
        <v>25165</v>
      </c>
      <c r="O49" s="36">
        <v>4361</v>
      </c>
    </row>
    <row r="50" spans="1:15" ht="14.25">
      <c r="A50" s="8" t="s">
        <v>114</v>
      </c>
      <c r="B50" s="36">
        <v>711</v>
      </c>
      <c r="C50" s="62">
        <v>0</v>
      </c>
      <c r="D50" s="24"/>
      <c r="E50" s="62" t="s">
        <v>54</v>
      </c>
      <c r="F50" s="62" t="s">
        <v>54</v>
      </c>
      <c r="G50" s="24"/>
      <c r="H50" s="36">
        <v>604</v>
      </c>
      <c r="I50" s="62">
        <v>0</v>
      </c>
      <c r="J50" s="24"/>
      <c r="K50" s="36">
        <v>107</v>
      </c>
      <c r="L50" s="62">
        <v>0</v>
      </c>
      <c r="M50" s="24"/>
      <c r="N50" s="62" t="s">
        <v>54</v>
      </c>
      <c r="O50" s="62" t="s">
        <v>54</v>
      </c>
    </row>
    <row r="51" spans="1:15" ht="14.25">
      <c r="A51" s="7"/>
      <c r="B51" s="36"/>
      <c r="C51" s="36"/>
      <c r="D51" s="24"/>
      <c r="E51" s="36"/>
      <c r="F51" s="36"/>
      <c r="G51" s="24"/>
      <c r="H51" s="36"/>
      <c r="I51" s="36"/>
      <c r="J51" s="24"/>
      <c r="K51" s="36"/>
      <c r="L51" s="36"/>
      <c r="M51" s="24"/>
      <c r="N51" s="36"/>
      <c r="O51" s="36"/>
    </row>
    <row r="52" spans="1:15" ht="14.25">
      <c r="A52" s="8" t="s">
        <v>80</v>
      </c>
      <c r="B52" s="36">
        <v>119404</v>
      </c>
      <c r="C52" s="36">
        <v>82203</v>
      </c>
      <c r="D52" s="24"/>
      <c r="E52" s="36">
        <v>112614</v>
      </c>
      <c r="F52" s="36">
        <v>63053</v>
      </c>
      <c r="G52" s="24"/>
      <c r="H52" s="36">
        <v>462</v>
      </c>
      <c r="I52" s="36">
        <v>3</v>
      </c>
      <c r="J52" s="24"/>
      <c r="K52" s="36">
        <v>6328</v>
      </c>
      <c r="L52" s="36">
        <v>19147</v>
      </c>
      <c r="M52" s="24"/>
      <c r="N52" s="36">
        <v>22526</v>
      </c>
      <c r="O52" s="36">
        <v>3252</v>
      </c>
    </row>
    <row r="53" spans="1:15" ht="14.25">
      <c r="A53" s="8" t="s">
        <v>91</v>
      </c>
      <c r="B53" s="36">
        <v>40408</v>
      </c>
      <c r="C53" s="36">
        <v>23891</v>
      </c>
      <c r="D53" s="24"/>
      <c r="E53" s="36">
        <v>40408</v>
      </c>
      <c r="F53" s="36">
        <v>23891</v>
      </c>
      <c r="G53" s="24"/>
      <c r="H53" s="62" t="s">
        <v>54</v>
      </c>
      <c r="I53" s="62" t="s">
        <v>54</v>
      </c>
      <c r="J53" s="24"/>
      <c r="K53" s="62" t="s">
        <v>54</v>
      </c>
      <c r="L53" s="62" t="s">
        <v>54</v>
      </c>
      <c r="M53" s="24"/>
      <c r="N53" s="36">
        <v>9405</v>
      </c>
      <c r="O53" s="36">
        <v>1939</v>
      </c>
    </row>
    <row r="54" spans="1:15" ht="16.5">
      <c r="A54" s="8" t="s">
        <v>118</v>
      </c>
      <c r="B54" s="36">
        <v>78534</v>
      </c>
      <c r="C54" s="36">
        <v>58309</v>
      </c>
      <c r="D54" s="24"/>
      <c r="E54" s="36">
        <v>72206</v>
      </c>
      <c r="F54" s="36">
        <v>39162</v>
      </c>
      <c r="G54" s="24"/>
      <c r="H54" s="62" t="s">
        <v>54</v>
      </c>
      <c r="I54" s="62" t="s">
        <v>54</v>
      </c>
      <c r="J54" s="24"/>
      <c r="K54" s="36">
        <v>6328</v>
      </c>
      <c r="L54" s="36">
        <v>19147</v>
      </c>
      <c r="M54" s="24"/>
      <c r="N54" s="36">
        <v>13121</v>
      </c>
      <c r="O54" s="36">
        <v>1313</v>
      </c>
    </row>
    <row r="55" spans="1:15" ht="14.25">
      <c r="A55" s="8" t="s">
        <v>114</v>
      </c>
      <c r="B55" s="36">
        <v>462</v>
      </c>
      <c r="C55" s="36">
        <v>3</v>
      </c>
      <c r="D55" s="24"/>
      <c r="E55" s="62" t="s">
        <v>54</v>
      </c>
      <c r="F55" s="62" t="s">
        <v>54</v>
      </c>
      <c r="G55" s="24"/>
      <c r="H55" s="36">
        <v>462</v>
      </c>
      <c r="I55" s="36">
        <v>3</v>
      </c>
      <c r="J55" s="24"/>
      <c r="K55" s="62" t="s">
        <v>54</v>
      </c>
      <c r="L55" s="62" t="s">
        <v>54</v>
      </c>
      <c r="M55" s="24"/>
      <c r="N55" s="62" t="s">
        <v>54</v>
      </c>
      <c r="O55" s="62" t="s">
        <v>54</v>
      </c>
    </row>
    <row r="56" spans="1:15" ht="14.25">
      <c r="A56" s="8"/>
      <c r="B56" s="36"/>
      <c r="C56" s="36"/>
      <c r="D56" s="24"/>
      <c r="E56" s="36"/>
      <c r="F56" s="36"/>
      <c r="G56" s="24"/>
      <c r="H56" s="36"/>
      <c r="I56" s="36"/>
      <c r="J56" s="24"/>
      <c r="K56" s="36"/>
      <c r="L56" s="36"/>
      <c r="M56" s="24"/>
      <c r="N56" s="36"/>
      <c r="O56" s="36"/>
    </row>
    <row r="57" spans="1:15" ht="14.25">
      <c r="A57" s="8" t="s">
        <v>25</v>
      </c>
      <c r="B57" s="36">
        <v>286374</v>
      </c>
      <c r="C57" s="36">
        <v>111790</v>
      </c>
      <c r="D57" s="24"/>
      <c r="E57" s="36">
        <v>220079</v>
      </c>
      <c r="F57" s="36">
        <v>47435</v>
      </c>
      <c r="G57" s="24"/>
      <c r="H57" s="36">
        <v>19987</v>
      </c>
      <c r="I57" s="36">
        <v>2579</v>
      </c>
      <c r="J57" s="24"/>
      <c r="K57" s="36">
        <v>46308</v>
      </c>
      <c r="L57" s="36">
        <v>61776</v>
      </c>
      <c r="M57" s="24"/>
      <c r="N57" s="36">
        <v>55887</v>
      </c>
      <c r="O57" s="36">
        <v>6515</v>
      </c>
    </row>
    <row r="58" spans="1:15" ht="14.25">
      <c r="A58" s="8" t="s">
        <v>93</v>
      </c>
      <c r="B58" s="36">
        <v>4486</v>
      </c>
      <c r="C58" s="36">
        <v>1856</v>
      </c>
      <c r="D58" s="24"/>
      <c r="E58" s="36">
        <v>4486</v>
      </c>
      <c r="F58" s="36">
        <v>1856</v>
      </c>
      <c r="G58" s="24"/>
      <c r="H58" s="62" t="s">
        <v>54</v>
      </c>
      <c r="I58" s="62" t="s">
        <v>54</v>
      </c>
      <c r="J58" s="24"/>
      <c r="K58" s="62" t="s">
        <v>54</v>
      </c>
      <c r="L58" s="62" t="s">
        <v>54</v>
      </c>
      <c r="M58" s="24"/>
      <c r="N58" s="36">
        <v>1607</v>
      </c>
      <c r="O58" s="36">
        <v>170</v>
      </c>
    </row>
    <row r="59" spans="1:15" ht="16.5">
      <c r="A59" s="8" t="s">
        <v>119</v>
      </c>
      <c r="B59" s="36">
        <v>272202</v>
      </c>
      <c r="C59" s="36">
        <v>104201</v>
      </c>
      <c r="D59" s="24"/>
      <c r="E59" s="36">
        <v>215593</v>
      </c>
      <c r="F59" s="36">
        <v>45579</v>
      </c>
      <c r="G59" s="24"/>
      <c r="H59" s="36">
        <v>13739</v>
      </c>
      <c r="I59" s="36">
        <v>1290</v>
      </c>
      <c r="J59" s="24"/>
      <c r="K59" s="36">
        <v>42870</v>
      </c>
      <c r="L59" s="36">
        <v>57332</v>
      </c>
      <c r="M59" s="24"/>
      <c r="N59" s="36">
        <v>54280</v>
      </c>
      <c r="O59" s="36">
        <v>6345</v>
      </c>
    </row>
    <row r="60" spans="1:15" ht="14.25">
      <c r="A60" s="8" t="s">
        <v>115</v>
      </c>
      <c r="B60" s="36">
        <v>9686</v>
      </c>
      <c r="C60" s="36">
        <v>5733</v>
      </c>
      <c r="D60" s="24"/>
      <c r="E60" s="62" t="s">
        <v>54</v>
      </c>
      <c r="F60" s="62" t="s">
        <v>54</v>
      </c>
      <c r="G60" s="24"/>
      <c r="H60" s="36">
        <v>6248</v>
      </c>
      <c r="I60" s="36">
        <v>1289</v>
      </c>
      <c r="J60" s="24"/>
      <c r="K60" s="36">
        <v>3438</v>
      </c>
      <c r="L60" s="36">
        <v>4444</v>
      </c>
      <c r="M60" s="24"/>
      <c r="N60" s="62" t="s">
        <v>54</v>
      </c>
      <c r="O60" s="62" t="s">
        <v>54</v>
      </c>
    </row>
    <row r="61" spans="1:15" ht="14.25">
      <c r="A61" s="8"/>
      <c r="B61" s="36"/>
      <c r="C61" s="36"/>
      <c r="D61" s="24"/>
      <c r="E61" s="36"/>
      <c r="F61" s="36"/>
      <c r="G61" s="24"/>
      <c r="H61" s="36"/>
      <c r="I61" s="36"/>
      <c r="J61" s="24"/>
      <c r="K61" s="36"/>
      <c r="L61" s="36"/>
      <c r="M61" s="24"/>
      <c r="N61" s="36"/>
      <c r="O61" s="36"/>
    </row>
    <row r="62" spans="1:15" ht="14.25">
      <c r="A62" s="8" t="s">
        <v>20</v>
      </c>
      <c r="B62" s="36">
        <v>23992</v>
      </c>
      <c r="C62" s="36">
        <v>5328</v>
      </c>
      <c r="D62" s="24"/>
      <c r="E62" s="36">
        <v>23722</v>
      </c>
      <c r="F62" s="36">
        <v>5303</v>
      </c>
      <c r="G62" s="24"/>
      <c r="H62" s="62" t="s">
        <v>54</v>
      </c>
      <c r="I62" s="62" t="s">
        <v>54</v>
      </c>
      <c r="J62" s="24"/>
      <c r="K62" s="36">
        <v>270</v>
      </c>
      <c r="L62" s="36">
        <v>25</v>
      </c>
      <c r="M62" s="24"/>
      <c r="N62" s="36">
        <v>7965</v>
      </c>
      <c r="O62" s="36">
        <v>887</v>
      </c>
    </row>
    <row r="63" spans="1:15" ht="14.25">
      <c r="A63" s="8" t="s">
        <v>93</v>
      </c>
      <c r="B63" s="36">
        <v>17324</v>
      </c>
      <c r="C63" s="36">
        <v>2489</v>
      </c>
      <c r="D63" s="24"/>
      <c r="E63" s="36">
        <v>17324</v>
      </c>
      <c r="F63" s="36">
        <v>2489</v>
      </c>
      <c r="G63" s="24"/>
      <c r="H63" s="62" t="s">
        <v>54</v>
      </c>
      <c r="I63" s="62" t="s">
        <v>54</v>
      </c>
      <c r="J63" s="24"/>
      <c r="K63" s="62" t="s">
        <v>54</v>
      </c>
      <c r="L63" s="62" t="s">
        <v>54</v>
      </c>
      <c r="M63" s="24"/>
      <c r="N63" s="36">
        <v>6670</v>
      </c>
      <c r="O63" s="36">
        <v>757</v>
      </c>
    </row>
    <row r="64" spans="1:15" ht="14.25">
      <c r="A64" s="8" t="s">
        <v>94</v>
      </c>
      <c r="B64" s="36">
        <v>6668</v>
      </c>
      <c r="C64" s="36">
        <v>2839</v>
      </c>
      <c r="D64" s="24"/>
      <c r="E64" s="36">
        <v>6398</v>
      </c>
      <c r="F64" s="36">
        <v>2814</v>
      </c>
      <c r="G64" s="24"/>
      <c r="H64" s="62" t="s">
        <v>54</v>
      </c>
      <c r="I64" s="62" t="s">
        <v>54</v>
      </c>
      <c r="J64" s="24"/>
      <c r="K64" s="36">
        <v>270</v>
      </c>
      <c r="L64" s="36">
        <v>25</v>
      </c>
      <c r="M64" s="24"/>
      <c r="N64" s="36">
        <v>1295</v>
      </c>
      <c r="O64" s="36">
        <v>130</v>
      </c>
    </row>
    <row r="65" spans="1:15" ht="14.25">
      <c r="A65" s="58"/>
      <c r="B65" s="59"/>
      <c r="C65" s="59"/>
      <c r="D65" s="59"/>
      <c r="E65" s="59"/>
      <c r="F65" s="59"/>
      <c r="G65" s="59"/>
      <c r="H65" s="59"/>
      <c r="I65" s="59"/>
      <c r="J65" s="59"/>
      <c r="K65" s="59"/>
      <c r="L65" s="59"/>
      <c r="M65" s="59"/>
      <c r="N65" s="59"/>
      <c r="O65" s="59"/>
    </row>
    <row r="66" spans="1:15" ht="14.25">
      <c r="A66" s="8" t="s">
        <v>59</v>
      </c>
      <c r="B66" s="24"/>
      <c r="C66" s="24"/>
      <c r="D66" s="24"/>
      <c r="E66" s="36"/>
      <c r="F66" s="36"/>
      <c r="G66" s="24"/>
      <c r="H66" s="36"/>
      <c r="I66" s="36"/>
      <c r="J66" s="24"/>
      <c r="K66" s="36"/>
      <c r="L66" s="24"/>
      <c r="M66" s="24"/>
      <c r="N66" s="24"/>
      <c r="O66" s="24"/>
    </row>
    <row r="67" spans="1:15" ht="14.25">
      <c r="A67" s="7"/>
      <c r="B67" s="24"/>
      <c r="C67" s="24"/>
      <c r="D67" s="24"/>
      <c r="E67" s="24"/>
      <c r="F67" s="24"/>
      <c r="G67" s="24"/>
      <c r="H67" s="24"/>
      <c r="I67" s="24"/>
      <c r="J67" s="24"/>
      <c r="K67" s="24"/>
      <c r="L67" s="24"/>
      <c r="M67" s="24"/>
      <c r="N67" s="24"/>
      <c r="O67" s="24"/>
    </row>
    <row r="68" spans="1:15" ht="14.25">
      <c r="A68" s="8" t="s">
        <v>108</v>
      </c>
      <c r="B68" s="36"/>
      <c r="C68" s="24"/>
      <c r="D68" s="24"/>
      <c r="E68" s="36"/>
      <c r="F68" s="36"/>
      <c r="G68" s="24"/>
      <c r="H68" s="36"/>
      <c r="I68" s="36"/>
      <c r="J68" s="24"/>
      <c r="K68" s="36"/>
      <c r="L68" s="24"/>
      <c r="M68" s="24"/>
      <c r="N68" s="36"/>
      <c r="O68" s="36"/>
    </row>
    <row r="69" spans="1:15" ht="14.25">
      <c r="A69" s="8" t="s">
        <v>116</v>
      </c>
      <c r="B69" s="36"/>
      <c r="C69" s="36"/>
      <c r="D69" s="24"/>
      <c r="E69" s="36"/>
      <c r="F69" s="36"/>
      <c r="G69" s="24"/>
      <c r="H69" s="36"/>
      <c r="I69" s="36"/>
      <c r="J69" s="24"/>
      <c r="K69" s="36"/>
      <c r="L69" s="24"/>
      <c r="M69" s="24"/>
      <c r="N69" s="36"/>
      <c r="O69" s="36"/>
    </row>
    <row r="70" spans="1:15" ht="14.25">
      <c r="A70" s="8"/>
      <c r="B70" s="36"/>
      <c r="C70" s="36"/>
      <c r="D70" s="24"/>
      <c r="E70" s="36"/>
      <c r="F70" s="36"/>
      <c r="G70" s="24"/>
      <c r="H70" s="36"/>
      <c r="I70" s="36"/>
      <c r="J70" s="24"/>
      <c r="K70" s="36"/>
      <c r="L70" s="24"/>
      <c r="M70" s="24"/>
      <c r="N70" s="24"/>
      <c r="O70" s="24"/>
    </row>
    <row r="71" spans="1:15" ht="14.25">
      <c r="A71" s="8" t="s">
        <v>106</v>
      </c>
      <c r="B71" s="36"/>
      <c r="C71" s="36"/>
      <c r="D71" s="24"/>
      <c r="E71" s="36"/>
      <c r="F71" s="36"/>
      <c r="G71" s="24"/>
      <c r="H71" s="36"/>
      <c r="I71" s="36"/>
      <c r="J71" s="24"/>
      <c r="K71" s="36"/>
      <c r="L71" s="24"/>
      <c r="M71" s="24"/>
      <c r="N71" s="36"/>
      <c r="O71" s="36"/>
    </row>
    <row r="72" spans="1:15" ht="14.25">
      <c r="A72" s="7"/>
      <c r="B72" s="24"/>
      <c r="C72" s="24"/>
      <c r="D72" s="24"/>
      <c r="E72" s="24"/>
      <c r="F72" s="24"/>
      <c r="G72" s="24"/>
      <c r="H72" s="24"/>
      <c r="I72" s="24"/>
      <c r="J72" s="24"/>
      <c r="K72" s="24"/>
      <c r="L72" s="24"/>
      <c r="M72" s="24"/>
      <c r="N72" s="24"/>
      <c r="O72" s="24"/>
    </row>
    <row r="73" spans="1:15" ht="14.25">
      <c r="A73" s="7"/>
      <c r="B73" s="24"/>
      <c r="C73" s="24"/>
      <c r="D73" s="24"/>
      <c r="E73" s="24"/>
      <c r="F73" s="24"/>
      <c r="G73" s="24"/>
      <c r="H73" s="24"/>
      <c r="I73" s="24"/>
      <c r="J73" s="24"/>
      <c r="K73" s="24"/>
      <c r="L73" s="24"/>
      <c r="M73" s="24"/>
      <c r="N73" s="24"/>
      <c r="O73" s="24"/>
    </row>
    <row r="74" spans="1:15" ht="14.25">
      <c r="A74" s="7"/>
      <c r="B74" s="24"/>
      <c r="C74" s="24"/>
      <c r="D74" s="24"/>
      <c r="E74" s="24"/>
      <c r="F74" s="24"/>
      <c r="G74" s="24"/>
      <c r="H74" s="24"/>
      <c r="I74" s="24"/>
      <c r="J74" s="24"/>
      <c r="K74" s="24"/>
      <c r="L74" s="24"/>
      <c r="M74" s="24"/>
      <c r="N74" s="24"/>
      <c r="O74" s="24"/>
    </row>
    <row r="75" spans="1:15" ht="14.25">
      <c r="A75" s="7"/>
      <c r="B75" s="24"/>
      <c r="C75" s="24"/>
      <c r="D75" s="24"/>
      <c r="E75" s="24"/>
      <c r="F75" s="24"/>
      <c r="G75" s="24"/>
      <c r="H75" s="24"/>
      <c r="I75" s="24"/>
      <c r="J75" s="24"/>
      <c r="K75" s="24"/>
      <c r="L75" s="24"/>
      <c r="M75" s="24"/>
      <c r="N75" s="24"/>
      <c r="O75" s="24"/>
    </row>
    <row r="76" spans="1:15" ht="14.25">
      <c r="A76" s="7"/>
      <c r="B76" s="24"/>
      <c r="C76" s="24"/>
      <c r="D76" s="24"/>
      <c r="E76" s="24"/>
      <c r="F76" s="24"/>
      <c r="G76" s="24"/>
      <c r="H76" s="24"/>
      <c r="I76" s="24"/>
      <c r="J76" s="24"/>
      <c r="K76" s="24"/>
      <c r="L76" s="24"/>
      <c r="M76" s="24"/>
      <c r="N76" s="24"/>
      <c r="O76" s="24"/>
    </row>
    <row r="77" spans="1:15" ht="14.25">
      <c r="A77" s="7"/>
      <c r="B77" s="24"/>
      <c r="C77" s="24"/>
      <c r="D77" s="24"/>
      <c r="E77" s="24"/>
      <c r="F77" s="24"/>
      <c r="G77" s="24"/>
      <c r="H77" s="24"/>
      <c r="I77" s="24"/>
      <c r="J77" s="24"/>
      <c r="K77" s="24"/>
      <c r="L77" s="24"/>
      <c r="M77" s="24"/>
      <c r="N77" s="24"/>
      <c r="O77" s="24"/>
    </row>
    <row r="78" spans="1:15" ht="14.25">
      <c r="A78" s="7"/>
      <c r="B78" s="24"/>
      <c r="C78" s="24"/>
      <c r="D78" s="24"/>
      <c r="E78" s="24"/>
      <c r="F78" s="24"/>
      <c r="G78" s="24"/>
      <c r="H78" s="24"/>
      <c r="I78" s="24"/>
      <c r="J78" s="24"/>
      <c r="K78" s="24"/>
      <c r="L78" s="24"/>
      <c r="M78" s="24"/>
      <c r="N78" s="24"/>
      <c r="O78" s="24"/>
    </row>
    <row r="79" spans="1:15" ht="14.25">
      <c r="A79" s="7"/>
      <c r="B79" s="24"/>
      <c r="C79" s="24"/>
      <c r="D79" s="24"/>
      <c r="E79" s="24"/>
      <c r="F79" s="24"/>
      <c r="G79" s="24"/>
      <c r="H79" s="24"/>
      <c r="I79" s="24"/>
      <c r="J79" s="24"/>
      <c r="K79" s="24"/>
      <c r="L79" s="24"/>
      <c r="M79" s="24"/>
      <c r="N79" s="24"/>
      <c r="O79" s="24"/>
    </row>
    <row r="80" spans="1:15" ht="14.25">
      <c r="A80" s="7"/>
      <c r="B80" s="24"/>
      <c r="C80" s="24"/>
      <c r="D80" s="24"/>
      <c r="E80" s="24"/>
      <c r="F80" s="24"/>
      <c r="G80" s="24"/>
      <c r="H80" s="24"/>
      <c r="I80" s="24"/>
      <c r="J80" s="24"/>
      <c r="K80" s="24"/>
      <c r="L80" s="24"/>
      <c r="M80" s="24"/>
      <c r="N80" s="24"/>
      <c r="O80" s="24"/>
    </row>
    <row r="81" spans="1:15" ht="14.25">
      <c r="A81" s="7"/>
      <c r="B81" s="24"/>
      <c r="C81" s="24"/>
      <c r="D81" s="24"/>
      <c r="E81" s="24"/>
      <c r="F81" s="24"/>
      <c r="G81" s="24"/>
      <c r="H81" s="24"/>
      <c r="I81" s="24"/>
      <c r="J81" s="24"/>
      <c r="K81" s="24"/>
      <c r="L81" s="24"/>
      <c r="M81" s="24"/>
      <c r="N81" s="24"/>
      <c r="O81" s="24"/>
    </row>
    <row r="82" spans="1:15" ht="14.25">
      <c r="A82" s="7"/>
      <c r="B82" s="24"/>
      <c r="C82" s="24"/>
      <c r="D82" s="24"/>
      <c r="E82" s="24"/>
      <c r="F82" s="24"/>
      <c r="G82" s="24"/>
      <c r="H82" s="24"/>
      <c r="I82" s="24"/>
      <c r="J82" s="24"/>
      <c r="K82" s="24"/>
      <c r="L82" s="24"/>
      <c r="M82" s="24"/>
      <c r="N82" s="24"/>
      <c r="O82" s="24"/>
    </row>
    <row r="83" spans="1:15" ht="14.25">
      <c r="A83" s="7"/>
      <c r="B83" s="24"/>
      <c r="C83" s="24"/>
      <c r="D83" s="24"/>
      <c r="E83" s="24"/>
      <c r="F83" s="24"/>
      <c r="G83" s="24"/>
      <c r="H83" s="24"/>
      <c r="I83" s="24"/>
      <c r="J83" s="24"/>
      <c r="K83" s="24"/>
      <c r="L83" s="24"/>
      <c r="M83" s="24"/>
      <c r="N83" s="24"/>
      <c r="O83" s="24"/>
    </row>
    <row r="84" spans="1:15" ht="14.25">
      <c r="A84" s="7"/>
      <c r="B84" s="24"/>
      <c r="C84" s="24"/>
      <c r="D84" s="24"/>
      <c r="E84" s="24"/>
      <c r="F84" s="24"/>
      <c r="G84" s="24"/>
      <c r="H84" s="24"/>
      <c r="I84" s="24"/>
      <c r="J84" s="24"/>
      <c r="K84" s="24"/>
      <c r="L84" s="24"/>
      <c r="M84" s="24"/>
      <c r="N84" s="24"/>
      <c r="O84" s="24"/>
    </row>
    <row r="85" spans="1:15" ht="14.25">
      <c r="A85" s="7"/>
      <c r="B85" s="24"/>
      <c r="C85" s="24"/>
      <c r="D85" s="24"/>
      <c r="E85" s="24"/>
      <c r="F85" s="24"/>
      <c r="G85" s="24"/>
      <c r="H85" s="24"/>
      <c r="I85" s="24"/>
      <c r="J85" s="24"/>
      <c r="K85" s="24"/>
      <c r="L85" s="24"/>
      <c r="M85" s="24"/>
      <c r="N85" s="24"/>
      <c r="O85" s="24"/>
    </row>
    <row r="86" spans="1:15" ht="14.25">
      <c r="A86" s="7"/>
      <c r="B86" s="24"/>
      <c r="C86" s="24"/>
      <c r="D86" s="24"/>
      <c r="E86" s="24"/>
      <c r="F86" s="24"/>
      <c r="G86" s="24"/>
      <c r="H86" s="24"/>
      <c r="I86" s="24"/>
      <c r="J86" s="24"/>
      <c r="K86" s="24"/>
      <c r="L86" s="24"/>
      <c r="M86" s="24"/>
      <c r="N86" s="24"/>
      <c r="O86" s="24"/>
    </row>
    <row r="87" spans="1:15" ht="14.25">
      <c r="A87" s="7"/>
      <c r="B87" s="24"/>
      <c r="C87" s="24"/>
      <c r="D87" s="24"/>
      <c r="E87" s="24"/>
      <c r="F87" s="24"/>
      <c r="G87" s="24"/>
      <c r="H87" s="24"/>
      <c r="I87" s="24"/>
      <c r="J87" s="24"/>
      <c r="K87" s="24"/>
      <c r="L87" s="24"/>
      <c r="M87" s="24"/>
      <c r="N87" s="24"/>
      <c r="O87" s="24"/>
    </row>
    <row r="88" spans="1:15" ht="14.25">
      <c r="A88" s="7"/>
      <c r="B88" s="24"/>
      <c r="C88" s="24"/>
      <c r="D88" s="24"/>
      <c r="E88" s="24"/>
      <c r="F88" s="24"/>
      <c r="G88" s="24"/>
      <c r="H88" s="24"/>
      <c r="I88" s="24"/>
      <c r="J88" s="24"/>
      <c r="K88" s="24"/>
      <c r="L88" s="24"/>
      <c r="M88" s="24"/>
      <c r="N88" s="24"/>
      <c r="O88" s="24"/>
    </row>
    <row r="89" spans="1:15" ht="14.25">
      <c r="A89" s="7"/>
      <c r="B89" s="24"/>
      <c r="C89" s="24"/>
      <c r="D89" s="24"/>
      <c r="E89" s="24"/>
      <c r="F89" s="24"/>
      <c r="G89" s="24"/>
      <c r="H89" s="24"/>
      <c r="I89" s="24"/>
      <c r="J89" s="24"/>
      <c r="K89" s="24"/>
      <c r="L89" s="24"/>
      <c r="M89" s="24"/>
      <c r="N89" s="24"/>
      <c r="O89" s="24"/>
    </row>
    <row r="90" spans="1:15" ht="14.25">
      <c r="A90" s="7"/>
      <c r="B90" s="24"/>
      <c r="C90" s="24"/>
      <c r="D90" s="24"/>
      <c r="E90" s="24"/>
      <c r="F90" s="24"/>
      <c r="G90" s="24"/>
      <c r="H90" s="24"/>
      <c r="I90" s="24"/>
      <c r="J90" s="24"/>
      <c r="K90" s="24"/>
      <c r="L90" s="24"/>
      <c r="M90" s="24"/>
      <c r="N90" s="24"/>
      <c r="O90" s="24"/>
    </row>
    <row r="91" spans="1:15" ht="14.25">
      <c r="A91" s="7"/>
      <c r="B91" s="24"/>
      <c r="C91" s="24"/>
      <c r="D91" s="24"/>
      <c r="E91" s="24"/>
      <c r="F91" s="24"/>
      <c r="G91" s="24"/>
      <c r="H91" s="24"/>
      <c r="I91" s="24"/>
      <c r="J91" s="24"/>
      <c r="K91" s="24"/>
      <c r="L91" s="24"/>
      <c r="M91" s="24"/>
      <c r="N91" s="24"/>
      <c r="O91" s="24"/>
    </row>
    <row r="92" spans="1:15" ht="14.25">
      <c r="A92" s="7"/>
      <c r="B92" s="7"/>
      <c r="C92" s="7"/>
      <c r="D92" s="7"/>
      <c r="E92" s="7"/>
      <c r="F92" s="7"/>
      <c r="G92" s="7"/>
      <c r="H92" s="7"/>
      <c r="I92" s="7"/>
      <c r="J92" s="7"/>
      <c r="K92" s="7"/>
      <c r="L92" s="7"/>
      <c r="M92" s="7"/>
      <c r="N92" s="7"/>
      <c r="O92" s="7"/>
    </row>
    <row r="93" spans="1:15" ht="14.25">
      <c r="A93" s="7"/>
      <c r="B93" s="7"/>
      <c r="C93" s="7"/>
      <c r="D93" s="7"/>
      <c r="E93" s="7"/>
      <c r="F93" s="7"/>
      <c r="G93" s="7"/>
      <c r="H93" s="7"/>
      <c r="I93" s="7"/>
      <c r="J93" s="7"/>
      <c r="K93" s="7"/>
      <c r="L93" s="7"/>
      <c r="M93" s="7"/>
      <c r="N93" s="7"/>
      <c r="O93" s="7"/>
    </row>
    <row r="94" spans="1:15" ht="14.25">
      <c r="A94" s="7"/>
      <c r="B94" s="7"/>
      <c r="C94" s="7"/>
      <c r="D94" s="7"/>
      <c r="E94" s="7"/>
      <c r="F94" s="7"/>
      <c r="G94" s="7"/>
      <c r="H94" s="7"/>
      <c r="I94" s="7"/>
      <c r="J94" s="7"/>
      <c r="K94" s="7"/>
      <c r="L94" s="7"/>
      <c r="M94" s="7"/>
      <c r="N94" s="7"/>
      <c r="O94" s="7"/>
    </row>
    <row r="95" spans="1:15" ht="14.25">
      <c r="A95" s="7"/>
      <c r="B95" s="7"/>
      <c r="C95" s="7"/>
      <c r="D95" s="7"/>
      <c r="E95" s="7"/>
      <c r="F95" s="7"/>
      <c r="G95" s="7"/>
      <c r="H95" s="7"/>
      <c r="I95" s="7"/>
      <c r="J95" s="7"/>
      <c r="K95" s="7"/>
      <c r="L95" s="7"/>
      <c r="M95" s="7"/>
      <c r="N95" s="7"/>
      <c r="O95" s="7"/>
    </row>
    <row r="96" spans="1:15" ht="14.25">
      <c r="A96" s="7"/>
      <c r="B96" s="7"/>
      <c r="C96" s="7"/>
      <c r="D96" s="7"/>
      <c r="E96" s="7"/>
      <c r="F96" s="7"/>
      <c r="G96" s="7"/>
      <c r="H96" s="7"/>
      <c r="I96" s="7"/>
      <c r="J96" s="7"/>
      <c r="K96" s="7"/>
      <c r="L96" s="7"/>
      <c r="M96" s="7"/>
      <c r="N96" s="7"/>
      <c r="O96" s="7"/>
    </row>
    <row r="97" spans="1:15" ht="14.25">
      <c r="A97" s="7"/>
      <c r="B97" s="7"/>
      <c r="C97" s="7"/>
      <c r="D97" s="7"/>
      <c r="E97" s="7"/>
      <c r="F97" s="7"/>
      <c r="G97" s="7"/>
      <c r="H97" s="7"/>
      <c r="I97" s="7"/>
      <c r="J97" s="7"/>
      <c r="K97" s="7"/>
      <c r="L97" s="7"/>
      <c r="M97" s="7"/>
      <c r="N97" s="7"/>
      <c r="O97" s="7"/>
    </row>
    <row r="98" spans="1:15" ht="14.25">
      <c r="A98" s="7"/>
      <c r="B98" s="7"/>
      <c r="C98" s="7"/>
      <c r="D98" s="7"/>
      <c r="E98" s="7"/>
      <c r="F98" s="7"/>
      <c r="G98" s="7"/>
      <c r="H98" s="7"/>
      <c r="I98" s="7"/>
      <c r="J98" s="7"/>
      <c r="K98" s="7"/>
      <c r="L98" s="7"/>
      <c r="M98" s="7"/>
      <c r="N98" s="7"/>
      <c r="O98" s="7"/>
    </row>
    <row r="99" spans="1:15" ht="14.25">
      <c r="A99" s="7"/>
      <c r="B99" s="7"/>
      <c r="C99" s="7"/>
      <c r="D99" s="7"/>
      <c r="E99" s="7"/>
      <c r="F99" s="7"/>
      <c r="G99" s="7"/>
      <c r="H99" s="7"/>
      <c r="I99" s="7"/>
      <c r="J99" s="7"/>
      <c r="K99" s="7"/>
      <c r="L99" s="7"/>
      <c r="M99" s="7"/>
      <c r="N99" s="7"/>
      <c r="O99" s="7"/>
    </row>
    <row r="100" spans="1:15" ht="14.25">
      <c r="A100" s="7"/>
      <c r="B100" s="7"/>
      <c r="C100" s="7"/>
      <c r="D100" s="7"/>
      <c r="E100" s="7"/>
      <c r="F100" s="7"/>
      <c r="G100" s="7"/>
      <c r="H100" s="7"/>
      <c r="I100" s="7"/>
      <c r="J100" s="7"/>
      <c r="K100" s="7"/>
      <c r="L100" s="7"/>
      <c r="M100" s="7"/>
      <c r="N100" s="7"/>
      <c r="O100" s="7"/>
    </row>
    <row r="101" spans="1:15" ht="14.25">
      <c r="A101" s="7"/>
      <c r="B101" s="7"/>
      <c r="C101" s="7"/>
      <c r="D101" s="7"/>
      <c r="E101" s="7"/>
      <c r="F101" s="7"/>
      <c r="G101" s="7"/>
      <c r="H101" s="7"/>
      <c r="I101" s="7"/>
      <c r="J101" s="7"/>
      <c r="K101" s="7"/>
      <c r="L101" s="7"/>
      <c r="M101" s="7"/>
      <c r="N101" s="7"/>
      <c r="O101" s="7"/>
    </row>
  </sheetData>
  <mergeCells count="8">
    <mergeCell ref="A39:O39"/>
    <mergeCell ref="A1:O1"/>
    <mergeCell ref="B4:L4"/>
    <mergeCell ref="B5:C5"/>
    <mergeCell ref="E5:F5"/>
    <mergeCell ref="H5:I5"/>
    <mergeCell ref="K5:L5"/>
    <mergeCell ref="N5:O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6"/>
  <sheetViews>
    <sheetView workbookViewId="0">
      <selection sqref="A1:O1"/>
    </sheetView>
  </sheetViews>
  <sheetFormatPr defaultRowHeight="12.75"/>
  <cols>
    <col min="1" max="1" width="45.7109375" customWidth="1"/>
    <col min="2" max="3" width="11.7109375" customWidth="1"/>
    <col min="4" max="4" width="1.7109375" customWidth="1"/>
    <col min="5" max="6" width="11.7109375" customWidth="1"/>
    <col min="7" max="7" width="1.7109375" customWidth="1"/>
    <col min="8" max="9" width="11.7109375" customWidth="1"/>
    <col min="10" max="10" width="1.7109375" customWidth="1"/>
    <col min="11" max="12" width="11.7109375" customWidth="1"/>
    <col min="13" max="13" width="1.7109375" customWidth="1"/>
    <col min="14" max="256" width="11.7109375" customWidth="1"/>
  </cols>
  <sheetData>
    <row r="1" spans="1:15" ht="44.25" customHeight="1">
      <c r="A1" s="45" t="s">
        <v>34</v>
      </c>
      <c r="B1" s="45"/>
      <c r="C1" s="45"/>
      <c r="D1" s="45"/>
      <c r="E1" s="45"/>
      <c r="F1" s="45"/>
      <c r="G1" s="45"/>
      <c r="H1" s="45"/>
      <c r="I1" s="45"/>
      <c r="J1" s="45"/>
      <c r="K1" s="45"/>
      <c r="L1" s="45"/>
      <c r="M1" s="45"/>
      <c r="N1" s="45"/>
      <c r="O1" s="45"/>
    </row>
    <row r="2" spans="1:15" ht="20.25">
      <c r="A2" s="39" t="s">
        <v>48</v>
      </c>
      <c r="B2" s="7"/>
      <c r="C2" s="7"/>
      <c r="D2" s="7"/>
      <c r="E2" s="7"/>
      <c r="F2" s="10"/>
      <c r="G2" s="9"/>
      <c r="H2" s="10"/>
      <c r="I2" s="10"/>
      <c r="J2" s="9"/>
      <c r="K2" s="10"/>
      <c r="L2" s="10"/>
      <c r="M2" s="9"/>
      <c r="N2" s="9"/>
      <c r="O2" s="9"/>
    </row>
    <row r="3" spans="1:15" ht="14.25">
      <c r="A3" s="7"/>
      <c r="B3" s="7"/>
      <c r="C3" s="7"/>
      <c r="D3" s="7"/>
      <c r="E3" s="7"/>
      <c r="F3" s="9"/>
      <c r="G3" s="9"/>
      <c r="H3" s="9"/>
      <c r="I3" s="9"/>
      <c r="J3" s="9"/>
      <c r="K3" s="9"/>
      <c r="L3" s="9"/>
      <c r="M3" s="9"/>
      <c r="N3" s="9"/>
      <c r="O3" s="9"/>
    </row>
    <row r="4" spans="1:15" ht="14.25">
      <c r="A4" s="12"/>
      <c r="B4" s="41" t="s">
        <v>0</v>
      </c>
      <c r="C4" s="41"/>
      <c r="D4" s="41"/>
      <c r="E4" s="41"/>
      <c r="F4" s="41"/>
      <c r="G4" s="41"/>
      <c r="H4" s="41"/>
      <c r="I4" s="41"/>
      <c r="J4" s="41"/>
      <c r="K4" s="41"/>
      <c r="L4" s="41"/>
      <c r="M4" s="47"/>
      <c r="N4" s="47"/>
      <c r="O4" s="47"/>
    </row>
    <row r="5" spans="1:15" ht="14.25">
      <c r="A5" s="15"/>
      <c r="B5" s="42" t="s">
        <v>31</v>
      </c>
      <c r="C5" s="42"/>
      <c r="D5" s="14"/>
      <c r="E5" s="43" t="s">
        <v>1</v>
      </c>
      <c r="F5" s="43"/>
      <c r="G5" s="16"/>
      <c r="H5" s="44" t="s">
        <v>32</v>
      </c>
      <c r="I5" s="44"/>
      <c r="J5" s="16"/>
      <c r="K5" s="44" t="s">
        <v>2</v>
      </c>
      <c r="L5" s="44"/>
      <c r="M5" s="16"/>
      <c r="N5" s="44" t="s">
        <v>33</v>
      </c>
      <c r="O5" s="44"/>
    </row>
    <row r="6" spans="1:15" ht="14.25">
      <c r="A6" s="17" t="s">
        <v>30</v>
      </c>
      <c r="B6" s="18" t="s">
        <v>36</v>
      </c>
      <c r="C6" s="18" t="s">
        <v>37</v>
      </c>
      <c r="D6" s="19"/>
      <c r="E6" s="18" t="s">
        <v>36</v>
      </c>
      <c r="F6" s="18" t="s">
        <v>37</v>
      </c>
      <c r="G6" s="20"/>
      <c r="H6" s="18" t="s">
        <v>36</v>
      </c>
      <c r="I6" s="18" t="s">
        <v>37</v>
      </c>
      <c r="J6" s="20"/>
      <c r="K6" s="18" t="s">
        <v>36</v>
      </c>
      <c r="L6" s="18" t="s">
        <v>37</v>
      </c>
      <c r="M6" s="20"/>
      <c r="N6" s="18" t="s">
        <v>36</v>
      </c>
      <c r="O6" s="18" t="s">
        <v>37</v>
      </c>
    </row>
    <row r="7" spans="1:15" ht="14.25">
      <c r="A7" s="15"/>
      <c r="B7" s="21"/>
      <c r="C7" s="21"/>
      <c r="D7" s="22"/>
      <c r="E7" s="21"/>
      <c r="F7" s="21"/>
      <c r="G7" s="21"/>
      <c r="H7" s="21"/>
      <c r="I7" s="21"/>
      <c r="J7" s="21"/>
      <c r="K7" s="21"/>
      <c r="L7" s="21"/>
      <c r="M7" s="21"/>
      <c r="N7" s="21"/>
      <c r="O7" s="21"/>
    </row>
    <row r="8" spans="1:15" ht="16.5">
      <c r="A8" s="23" t="s">
        <v>38</v>
      </c>
      <c r="B8" s="25">
        <f>+B10+B27+B36</f>
        <v>897740</v>
      </c>
      <c r="C8" s="25">
        <f>+C10+C27+C36</f>
        <v>373683</v>
      </c>
      <c r="D8" s="25"/>
      <c r="E8" s="25">
        <f>+E10+E27+E36</f>
        <v>758728</v>
      </c>
      <c r="F8" s="25">
        <f>+F10+F27+F36</f>
        <v>276012</v>
      </c>
      <c r="G8" s="21"/>
      <c r="H8" s="25">
        <f>+H10+H27</f>
        <v>32024</v>
      </c>
      <c r="I8" s="25">
        <f>+I10+I27</f>
        <v>3011</v>
      </c>
      <c r="J8" s="25"/>
      <c r="K8" s="25">
        <f>+K10+K27+K36</f>
        <v>106988</v>
      </c>
      <c r="L8" s="25">
        <f>+L10+L27+L36</f>
        <v>94660</v>
      </c>
      <c r="M8" s="25"/>
      <c r="N8" s="25">
        <f>+N10+N27+N36</f>
        <v>179851</v>
      </c>
      <c r="O8" s="25">
        <f>+O10+O27+O36</f>
        <v>14035</v>
      </c>
    </row>
    <row r="9" spans="1:15" ht="14.25">
      <c r="A9" s="23"/>
      <c r="B9" s="25"/>
      <c r="C9" s="25"/>
      <c r="D9" s="25"/>
      <c r="E9" s="25"/>
      <c r="F9" s="25"/>
      <c r="G9" s="21"/>
      <c r="H9" s="21"/>
      <c r="I9" s="21"/>
      <c r="J9" s="21"/>
      <c r="K9" s="21"/>
      <c r="L9" s="21"/>
      <c r="M9" s="21"/>
      <c r="N9" s="21"/>
      <c r="O9" s="21"/>
    </row>
    <row r="10" spans="1:15" ht="16.5">
      <c r="A10" s="23" t="s">
        <v>39</v>
      </c>
      <c r="B10" s="25">
        <f>+B12+B22</f>
        <v>483337</v>
      </c>
      <c r="C10" s="25">
        <f>+C12+C22</f>
        <v>246546</v>
      </c>
      <c r="D10" s="25"/>
      <c r="E10" s="25">
        <f>+E12+E22</f>
        <v>449850</v>
      </c>
      <c r="F10" s="25">
        <f>+F12+F22</f>
        <v>208941</v>
      </c>
      <c r="G10" s="21"/>
      <c r="H10" s="25">
        <f>+H12+H22</f>
        <v>5886</v>
      </c>
      <c r="I10" s="25">
        <f>+I12+I22</f>
        <v>223</v>
      </c>
      <c r="J10" s="25"/>
      <c r="K10" s="25">
        <f>+K12+K22</f>
        <v>27601</v>
      </c>
      <c r="L10" s="25">
        <f>+L12+L22</f>
        <v>37382</v>
      </c>
      <c r="M10" s="25"/>
      <c r="N10" s="25">
        <f>+N12+N22</f>
        <v>108220</v>
      </c>
      <c r="O10" s="25">
        <f>+O12+O22</f>
        <v>12367</v>
      </c>
    </row>
    <row r="11" spans="1:15" ht="14.25">
      <c r="A11" s="23"/>
      <c r="B11" s="25"/>
      <c r="C11" s="25"/>
      <c r="D11" s="25"/>
      <c r="E11" s="25"/>
      <c r="F11" s="25"/>
      <c r="G11" s="25"/>
      <c r="H11" s="25"/>
      <c r="I11" s="25"/>
      <c r="J11" s="25"/>
      <c r="K11" s="25"/>
      <c r="L11" s="25"/>
      <c r="M11" s="25"/>
      <c r="N11" s="25"/>
      <c r="O11" s="25"/>
    </row>
    <row r="12" spans="1:15" ht="14.25">
      <c r="A12" s="23" t="s">
        <v>3</v>
      </c>
      <c r="B12" s="25">
        <f>SUM(B13:B20)</f>
        <v>319541</v>
      </c>
      <c r="C12" s="25">
        <f>SUM(C13:C20)</f>
        <v>140073</v>
      </c>
      <c r="D12" s="25"/>
      <c r="E12" s="25">
        <f>SUM(E13:E20)</f>
        <v>295028</v>
      </c>
      <c r="F12" s="25">
        <f>SUM(F13:F20)</f>
        <v>123894</v>
      </c>
      <c r="G12" s="25"/>
      <c r="H12" s="25">
        <f>SUM(H13:H20)</f>
        <v>5509</v>
      </c>
      <c r="I12" s="25">
        <f>SUM(I13:I20)</f>
        <v>221</v>
      </c>
      <c r="J12" s="25"/>
      <c r="K12" s="25">
        <f>SUM(K13:K20)</f>
        <v>19004</v>
      </c>
      <c r="L12" s="25">
        <f>SUM(L13:L20)</f>
        <v>15958</v>
      </c>
      <c r="M12" s="25"/>
      <c r="N12" s="25">
        <f>SUM(N13:N20)</f>
        <v>75392</v>
      </c>
      <c r="O12" s="25">
        <f>SUM(O13:O20)</f>
        <v>9465</v>
      </c>
    </row>
    <row r="13" spans="1:15" ht="14.25">
      <c r="A13" s="23" t="s">
        <v>4</v>
      </c>
      <c r="B13" s="25">
        <v>73503</v>
      </c>
      <c r="C13" s="25">
        <v>13762</v>
      </c>
      <c r="D13" s="25"/>
      <c r="E13" s="25">
        <v>57459</v>
      </c>
      <c r="F13" s="25">
        <v>4044</v>
      </c>
      <c r="G13" s="25"/>
      <c r="H13" s="25">
        <v>3170</v>
      </c>
      <c r="I13" s="25">
        <v>163</v>
      </c>
      <c r="J13" s="25"/>
      <c r="K13" s="25">
        <v>12874</v>
      </c>
      <c r="L13" s="25">
        <v>9555</v>
      </c>
      <c r="M13" s="25"/>
      <c r="N13" s="25">
        <v>11516</v>
      </c>
      <c r="O13" s="25">
        <v>104</v>
      </c>
    </row>
    <row r="14" spans="1:15" ht="14.25">
      <c r="A14" s="23" t="s">
        <v>5</v>
      </c>
      <c r="B14" s="25">
        <v>73508</v>
      </c>
      <c r="C14" s="25">
        <v>16221</v>
      </c>
      <c r="D14" s="25"/>
      <c r="E14" s="25">
        <v>70410</v>
      </c>
      <c r="F14" s="25">
        <v>11302</v>
      </c>
      <c r="G14" s="25"/>
      <c r="H14" s="25">
        <v>0</v>
      </c>
      <c r="I14" s="21">
        <v>0</v>
      </c>
      <c r="J14" s="27"/>
      <c r="K14" s="25">
        <v>3098</v>
      </c>
      <c r="L14" s="25">
        <v>4919</v>
      </c>
      <c r="M14" s="25"/>
      <c r="N14" s="25">
        <v>12778</v>
      </c>
      <c r="O14" s="25">
        <v>515</v>
      </c>
    </row>
    <row r="15" spans="1:15" ht="14.25">
      <c r="A15" s="23" t="s">
        <v>6</v>
      </c>
      <c r="B15" s="25">
        <v>2633</v>
      </c>
      <c r="C15" s="25">
        <v>856</v>
      </c>
      <c r="D15" s="25"/>
      <c r="E15" s="25">
        <v>444</v>
      </c>
      <c r="F15" s="25">
        <v>189</v>
      </c>
      <c r="G15" s="27"/>
      <c r="H15" s="25">
        <v>1605</v>
      </c>
      <c r="I15" s="25">
        <v>58</v>
      </c>
      <c r="J15" s="27"/>
      <c r="K15" s="25">
        <v>584</v>
      </c>
      <c r="L15" s="25">
        <v>609</v>
      </c>
      <c r="M15" s="25"/>
      <c r="N15" s="25">
        <v>0</v>
      </c>
      <c r="O15" s="21">
        <v>0</v>
      </c>
    </row>
    <row r="16" spans="1:15" ht="14.25">
      <c r="A16" s="23" t="s">
        <v>7</v>
      </c>
      <c r="B16" s="25">
        <v>5538</v>
      </c>
      <c r="C16" s="25">
        <v>1269</v>
      </c>
      <c r="D16" s="25"/>
      <c r="E16" s="25">
        <v>4589</v>
      </c>
      <c r="F16" s="25">
        <v>518</v>
      </c>
      <c r="G16" s="27"/>
      <c r="H16" s="30">
        <v>326</v>
      </c>
      <c r="I16" s="21">
        <v>0</v>
      </c>
      <c r="J16" s="27"/>
      <c r="K16" s="25">
        <v>623</v>
      </c>
      <c r="L16" s="25">
        <v>751</v>
      </c>
      <c r="M16" s="27"/>
      <c r="N16" s="30">
        <v>893</v>
      </c>
      <c r="O16" s="21">
        <v>0</v>
      </c>
    </row>
    <row r="17" spans="1:15" ht="14.25">
      <c r="A17" s="23" t="s">
        <v>8</v>
      </c>
      <c r="B17" s="25">
        <v>8447</v>
      </c>
      <c r="C17" s="25">
        <v>80</v>
      </c>
      <c r="D17" s="25"/>
      <c r="E17" s="25">
        <v>6334</v>
      </c>
      <c r="F17" s="25">
        <v>25</v>
      </c>
      <c r="G17" s="27"/>
      <c r="H17" s="30">
        <v>408</v>
      </c>
      <c r="I17" s="21">
        <v>0</v>
      </c>
      <c r="J17" s="27"/>
      <c r="K17" s="25">
        <v>1705</v>
      </c>
      <c r="L17" s="25">
        <v>55</v>
      </c>
      <c r="M17" s="27"/>
      <c r="N17" s="30">
        <v>1271</v>
      </c>
      <c r="O17" s="21">
        <v>0</v>
      </c>
    </row>
    <row r="18" spans="1:15" ht="14.25">
      <c r="A18" s="23" t="s">
        <v>9</v>
      </c>
      <c r="B18" s="25">
        <v>19759</v>
      </c>
      <c r="C18" s="25">
        <v>4259</v>
      </c>
      <c r="D18" s="25"/>
      <c r="E18" s="25">
        <v>19759</v>
      </c>
      <c r="F18" s="25">
        <v>4259</v>
      </c>
      <c r="G18" s="27"/>
      <c r="H18" s="21">
        <v>0</v>
      </c>
      <c r="I18" s="21">
        <v>0</v>
      </c>
      <c r="J18" s="27"/>
      <c r="K18" s="21">
        <v>0</v>
      </c>
      <c r="L18" s="21">
        <v>0</v>
      </c>
      <c r="M18" s="27"/>
      <c r="N18" s="30">
        <v>5501</v>
      </c>
      <c r="O18" s="30">
        <v>80</v>
      </c>
    </row>
    <row r="19" spans="1:15" ht="14.25">
      <c r="A19" s="28" t="s">
        <v>28</v>
      </c>
      <c r="B19" s="25">
        <v>7377</v>
      </c>
      <c r="C19" s="25">
        <v>2378</v>
      </c>
      <c r="D19" s="25"/>
      <c r="E19" s="25">
        <v>7257</v>
      </c>
      <c r="F19" s="25">
        <v>2309</v>
      </c>
      <c r="G19" s="27"/>
      <c r="H19" s="21">
        <v>0</v>
      </c>
      <c r="I19" s="21">
        <v>0</v>
      </c>
      <c r="J19" s="27"/>
      <c r="K19" s="30">
        <v>120</v>
      </c>
      <c r="L19" s="48">
        <v>69</v>
      </c>
      <c r="M19" s="27"/>
      <c r="N19" s="30">
        <v>1283</v>
      </c>
      <c r="O19" s="30">
        <v>127</v>
      </c>
    </row>
    <row r="20" spans="1:15" ht="14.25">
      <c r="A20" s="23" t="s">
        <v>10</v>
      </c>
      <c r="B20" s="25">
        <v>128776</v>
      </c>
      <c r="C20" s="25">
        <v>101248</v>
      </c>
      <c r="D20" s="25"/>
      <c r="E20" s="25">
        <v>128776</v>
      </c>
      <c r="F20" s="25">
        <v>101248</v>
      </c>
      <c r="G20" s="27"/>
      <c r="H20" s="21">
        <v>0</v>
      </c>
      <c r="I20" s="21">
        <v>0</v>
      </c>
      <c r="J20" s="27"/>
      <c r="K20" s="21">
        <v>0</v>
      </c>
      <c r="L20" s="21">
        <v>0</v>
      </c>
      <c r="M20" s="27"/>
      <c r="N20" s="30">
        <v>42150</v>
      </c>
      <c r="O20" s="30">
        <v>8639</v>
      </c>
    </row>
    <row r="21" spans="1:15" ht="14.25">
      <c r="A21" s="23"/>
      <c r="B21" s="29"/>
      <c r="C21" s="29"/>
      <c r="D21" s="25"/>
      <c r="E21" s="29"/>
      <c r="F21" s="29"/>
      <c r="G21" s="27"/>
      <c r="H21" s="21"/>
      <c r="I21" s="21"/>
      <c r="J21" s="27"/>
      <c r="K21" s="21"/>
      <c r="L21" s="21"/>
      <c r="M21" s="21"/>
      <c r="N21" s="21"/>
      <c r="O21" s="21"/>
    </row>
    <row r="22" spans="1:15" ht="14.25">
      <c r="A22" s="23" t="s">
        <v>11</v>
      </c>
      <c r="B22" s="29">
        <v>163796</v>
      </c>
      <c r="C22" s="29">
        <v>106473</v>
      </c>
      <c r="D22" s="25"/>
      <c r="E22" s="29">
        <v>154822</v>
      </c>
      <c r="F22" s="29">
        <v>85047</v>
      </c>
      <c r="G22" s="27"/>
      <c r="H22" s="21">
        <f>SUM(H23:H25)</f>
        <v>377</v>
      </c>
      <c r="I22" s="21">
        <f>SUM(I23:I25)</f>
        <v>2</v>
      </c>
      <c r="J22" s="27"/>
      <c r="K22" s="21">
        <f>SUM(K23:K25)</f>
        <v>8597</v>
      </c>
      <c r="L22" s="21">
        <f>SUM(L23:L25)</f>
        <v>21424</v>
      </c>
      <c r="M22" s="21"/>
      <c r="N22" s="21">
        <f>SUM(N23:N25)</f>
        <v>32828</v>
      </c>
      <c r="O22" s="21">
        <f>SUM(O23:O25)</f>
        <v>2902</v>
      </c>
    </row>
    <row r="23" spans="1:15" ht="14.25">
      <c r="A23" s="23" t="s">
        <v>12</v>
      </c>
      <c r="B23" s="25">
        <v>4834</v>
      </c>
      <c r="C23" s="25">
        <v>2285</v>
      </c>
      <c r="D23" s="25"/>
      <c r="E23" s="25">
        <v>296</v>
      </c>
      <c r="F23" s="25">
        <v>1051</v>
      </c>
      <c r="G23" s="27"/>
      <c r="H23" s="30">
        <v>377</v>
      </c>
      <c r="I23" s="30">
        <v>2</v>
      </c>
      <c r="J23" s="27"/>
      <c r="K23" s="30">
        <v>4161</v>
      </c>
      <c r="L23" s="30">
        <v>1232</v>
      </c>
      <c r="M23" s="27"/>
      <c r="N23" s="21">
        <v>0</v>
      </c>
      <c r="O23" s="21">
        <v>0</v>
      </c>
    </row>
    <row r="24" spans="1:15" ht="14.25">
      <c r="A24" s="23" t="s">
        <v>13</v>
      </c>
      <c r="B24" s="25">
        <v>101704</v>
      </c>
      <c r="C24" s="29">
        <v>63309</v>
      </c>
      <c r="D24" s="25"/>
      <c r="E24" s="25">
        <v>97268</v>
      </c>
      <c r="F24" s="29">
        <v>43117</v>
      </c>
      <c r="G24" s="27"/>
      <c r="H24" s="21">
        <v>0</v>
      </c>
      <c r="I24" s="21">
        <v>0</v>
      </c>
      <c r="J24" s="27"/>
      <c r="K24" s="30">
        <v>4436</v>
      </c>
      <c r="L24" s="30">
        <v>20192</v>
      </c>
      <c r="M24" s="27"/>
      <c r="N24" s="30">
        <v>17259</v>
      </c>
      <c r="O24" s="30">
        <v>620</v>
      </c>
    </row>
    <row r="25" spans="1:15" ht="14.25">
      <c r="A25" s="23" t="s">
        <v>10</v>
      </c>
      <c r="B25" s="25">
        <v>57258</v>
      </c>
      <c r="C25" s="29">
        <v>40879</v>
      </c>
      <c r="D25" s="25"/>
      <c r="E25" s="25">
        <v>57258</v>
      </c>
      <c r="F25" s="25">
        <v>40879</v>
      </c>
      <c r="G25" s="27"/>
      <c r="H25" s="21">
        <v>0</v>
      </c>
      <c r="I25" s="21">
        <v>0</v>
      </c>
      <c r="J25" s="27"/>
      <c r="K25" s="21">
        <v>0</v>
      </c>
      <c r="L25" s="21">
        <v>0</v>
      </c>
      <c r="M25" s="27"/>
      <c r="N25" s="30">
        <v>15569</v>
      </c>
      <c r="O25" s="30">
        <v>2282</v>
      </c>
    </row>
    <row r="26" spans="1:15" ht="14.25">
      <c r="A26" s="23"/>
      <c r="B26" s="29"/>
      <c r="C26" s="29"/>
      <c r="D26" s="25"/>
      <c r="E26" s="29"/>
      <c r="F26" s="29"/>
      <c r="G26" s="27"/>
      <c r="H26" s="21"/>
      <c r="I26" s="21"/>
      <c r="J26" s="27"/>
      <c r="K26" s="21"/>
      <c r="L26" s="21"/>
      <c r="M26" s="21"/>
      <c r="N26" s="21"/>
      <c r="O26" s="21"/>
    </row>
    <row r="27" spans="1:15" ht="16.5">
      <c r="A27" s="22" t="s">
        <v>40</v>
      </c>
      <c r="B27" s="25">
        <f>SUM(B28:B34)</f>
        <v>375478</v>
      </c>
      <c r="C27" s="25">
        <f>SUM(C28:C34)</f>
        <v>117350</v>
      </c>
      <c r="D27" s="25"/>
      <c r="E27" s="25">
        <f>SUM(E28:E34)</f>
        <v>271739</v>
      </c>
      <c r="F27" s="25">
        <f>SUM(F28:F34)</f>
        <v>58290</v>
      </c>
      <c r="G27" s="27"/>
      <c r="H27" s="21">
        <f>SUM(H28:H34)</f>
        <v>26138</v>
      </c>
      <c r="I27" s="21">
        <f>SUM(I28:I34)</f>
        <v>2788</v>
      </c>
      <c r="J27" s="27"/>
      <c r="K27" s="21">
        <f>SUM(K28:K34)</f>
        <v>77601</v>
      </c>
      <c r="L27" s="21">
        <f>SUM(L28:L34)</f>
        <v>56272</v>
      </c>
      <c r="M27" s="21"/>
      <c r="N27" s="21">
        <f>SUM(N28:N34)</f>
        <v>63442</v>
      </c>
      <c r="O27" s="21">
        <f>SUM(O28:O34)</f>
        <v>1208</v>
      </c>
    </row>
    <row r="28" spans="1:15" ht="14.25">
      <c r="A28" s="23" t="s">
        <v>14</v>
      </c>
      <c r="B28" s="25">
        <v>178698</v>
      </c>
      <c r="C28" s="25">
        <v>52639</v>
      </c>
      <c r="D28" s="25"/>
      <c r="E28" s="25">
        <v>113024</v>
      </c>
      <c r="F28" s="25">
        <v>23486</v>
      </c>
      <c r="G28" s="27"/>
      <c r="H28" s="30">
        <v>14584</v>
      </c>
      <c r="I28" s="30">
        <v>1103</v>
      </c>
      <c r="J28" s="27"/>
      <c r="K28" s="30">
        <v>51090</v>
      </c>
      <c r="L28" s="30">
        <v>28050</v>
      </c>
      <c r="M28" s="27"/>
      <c r="N28" s="30">
        <v>27275</v>
      </c>
      <c r="O28" s="30">
        <v>265</v>
      </c>
    </row>
    <row r="29" spans="1:15" ht="14.25">
      <c r="A29" s="23" t="s">
        <v>15</v>
      </c>
      <c r="B29" s="25">
        <v>173056</v>
      </c>
      <c r="C29" s="25">
        <v>55517</v>
      </c>
      <c r="D29" s="25"/>
      <c r="E29" s="25">
        <v>148220</v>
      </c>
      <c r="F29" s="25">
        <v>31350</v>
      </c>
      <c r="G29" s="27"/>
      <c r="H29" s="30">
        <v>4693</v>
      </c>
      <c r="I29" s="30">
        <v>917</v>
      </c>
      <c r="J29" s="27"/>
      <c r="K29" s="30">
        <v>20143</v>
      </c>
      <c r="L29" s="30">
        <v>23250</v>
      </c>
      <c r="M29" s="27"/>
      <c r="N29" s="30">
        <v>33913</v>
      </c>
      <c r="O29" s="30">
        <v>831</v>
      </c>
    </row>
    <row r="30" spans="1:15" ht="14.25">
      <c r="A30" s="23" t="s">
        <v>16</v>
      </c>
      <c r="B30" s="25">
        <v>13063</v>
      </c>
      <c r="C30" s="25">
        <v>5407</v>
      </c>
      <c r="D30" s="25"/>
      <c r="E30" s="25">
        <v>6118</v>
      </c>
      <c r="F30" s="25">
        <v>1092</v>
      </c>
      <c r="G30" s="27"/>
      <c r="H30" s="30">
        <v>2406</v>
      </c>
      <c r="I30" s="30">
        <v>519</v>
      </c>
      <c r="J30" s="27"/>
      <c r="K30" s="30">
        <v>4539</v>
      </c>
      <c r="L30" s="30">
        <v>3796</v>
      </c>
      <c r="M30" s="27"/>
      <c r="N30" s="30">
        <v>1220</v>
      </c>
      <c r="O30" s="30">
        <v>44</v>
      </c>
    </row>
    <row r="31" spans="1:15" ht="14.25">
      <c r="A31" s="23" t="s">
        <v>17</v>
      </c>
      <c r="B31" s="25">
        <v>1953</v>
      </c>
      <c r="C31" s="25">
        <v>1140</v>
      </c>
      <c r="D31" s="25"/>
      <c r="E31" s="25">
        <v>573</v>
      </c>
      <c r="F31" s="25">
        <v>266</v>
      </c>
      <c r="G31" s="27"/>
      <c r="H31" s="30">
        <v>1012</v>
      </c>
      <c r="I31" s="30">
        <v>245</v>
      </c>
      <c r="J31" s="27"/>
      <c r="K31" s="30">
        <v>368</v>
      </c>
      <c r="L31" s="30">
        <v>629</v>
      </c>
      <c r="M31" s="27"/>
      <c r="N31" s="30">
        <v>133</v>
      </c>
      <c r="O31" s="30">
        <v>21</v>
      </c>
    </row>
    <row r="32" spans="1:15" ht="14.25">
      <c r="A32" s="23" t="s">
        <v>18</v>
      </c>
      <c r="B32" s="25">
        <v>5904</v>
      </c>
      <c r="C32" s="25">
        <v>628</v>
      </c>
      <c r="D32" s="25"/>
      <c r="E32" s="25">
        <v>1000</v>
      </c>
      <c r="F32" s="25">
        <v>77</v>
      </c>
      <c r="G32" s="27"/>
      <c r="H32" s="30">
        <v>3443</v>
      </c>
      <c r="I32" s="30">
        <v>4</v>
      </c>
      <c r="J32" s="27"/>
      <c r="K32" s="30">
        <v>1461</v>
      </c>
      <c r="L32" s="30">
        <v>547</v>
      </c>
      <c r="M32" s="27"/>
      <c r="N32" s="30">
        <v>243</v>
      </c>
      <c r="O32" s="21">
        <v>1</v>
      </c>
    </row>
    <row r="33" spans="1:15" ht="14.25">
      <c r="A33" s="23" t="s">
        <v>19</v>
      </c>
      <c r="B33" s="25">
        <v>675</v>
      </c>
      <c r="C33" s="25">
        <v>1471</v>
      </c>
      <c r="D33" s="25"/>
      <c r="E33" s="25">
        <v>675</v>
      </c>
      <c r="F33" s="25">
        <v>1471</v>
      </c>
      <c r="G33" s="27"/>
      <c r="H33" s="21">
        <v>0</v>
      </c>
      <c r="I33" s="21">
        <v>0</v>
      </c>
      <c r="J33" s="27"/>
      <c r="K33" s="21">
        <v>0</v>
      </c>
      <c r="L33" s="21">
        <v>0</v>
      </c>
      <c r="M33" s="27"/>
      <c r="N33" s="30">
        <v>34</v>
      </c>
      <c r="O33" s="30">
        <v>15</v>
      </c>
    </row>
    <row r="34" spans="1:15" ht="14.25">
      <c r="A34" s="23" t="s">
        <v>26</v>
      </c>
      <c r="B34" s="25">
        <v>2129</v>
      </c>
      <c r="C34" s="25">
        <v>548</v>
      </c>
      <c r="D34" s="25"/>
      <c r="E34" s="25">
        <v>2129</v>
      </c>
      <c r="F34" s="25">
        <v>548</v>
      </c>
      <c r="G34" s="27"/>
      <c r="H34" s="21">
        <v>0</v>
      </c>
      <c r="I34" s="21">
        <v>0</v>
      </c>
      <c r="J34" s="27"/>
      <c r="K34" s="21">
        <v>0</v>
      </c>
      <c r="L34" s="21">
        <v>0</v>
      </c>
      <c r="M34" s="30"/>
      <c r="N34" s="30">
        <v>624</v>
      </c>
      <c r="O34" s="30">
        <v>31</v>
      </c>
    </row>
    <row r="35" spans="1:15" ht="14.25">
      <c r="A35" s="23"/>
      <c r="B35" s="25"/>
      <c r="C35" s="25"/>
      <c r="D35" s="25"/>
      <c r="E35" s="25"/>
      <c r="F35" s="25"/>
      <c r="G35" s="27"/>
      <c r="H35" s="30"/>
      <c r="I35" s="30"/>
      <c r="J35" s="27"/>
      <c r="K35" s="30"/>
      <c r="L35" s="30"/>
      <c r="M35" s="30"/>
      <c r="N35" s="30"/>
      <c r="O35" s="30"/>
    </row>
    <row r="36" spans="1:15" ht="14.25">
      <c r="A36" s="23" t="s">
        <v>20</v>
      </c>
      <c r="B36" s="30">
        <v>38925</v>
      </c>
      <c r="C36" s="21">
        <v>9787</v>
      </c>
      <c r="D36" s="30"/>
      <c r="E36" s="30">
        <v>37139</v>
      </c>
      <c r="F36" s="21">
        <v>8781</v>
      </c>
      <c r="G36" s="27"/>
      <c r="H36" s="21">
        <v>0</v>
      </c>
      <c r="I36" s="21">
        <v>0</v>
      </c>
      <c r="J36" s="30"/>
      <c r="K36" s="25">
        <v>1786</v>
      </c>
      <c r="L36" s="25">
        <v>1006</v>
      </c>
      <c r="M36" s="25"/>
      <c r="N36" s="25">
        <v>8189</v>
      </c>
      <c r="O36" s="25">
        <v>460</v>
      </c>
    </row>
    <row r="37" spans="1:15" ht="14.25">
      <c r="A37" s="23"/>
      <c r="B37" s="25"/>
      <c r="C37" s="29"/>
      <c r="D37" s="25"/>
      <c r="E37" s="29"/>
      <c r="F37" s="31"/>
      <c r="G37" s="31"/>
      <c r="H37" s="31"/>
      <c r="I37" s="31"/>
      <c r="J37" s="31"/>
      <c r="K37" s="31"/>
      <c r="L37" s="31"/>
      <c r="M37" s="31"/>
      <c r="N37" s="31"/>
      <c r="O37" s="31"/>
    </row>
    <row r="38" spans="1:15" ht="14.25">
      <c r="A38" s="46" t="s">
        <v>29</v>
      </c>
      <c r="B38" s="46"/>
      <c r="C38" s="46"/>
      <c r="D38" s="46"/>
      <c r="E38" s="46"/>
      <c r="F38" s="46"/>
      <c r="G38" s="46"/>
      <c r="H38" s="46"/>
      <c r="I38" s="46"/>
      <c r="J38" s="46"/>
      <c r="K38" s="46"/>
      <c r="L38" s="46"/>
      <c r="M38" s="46"/>
      <c r="N38" s="46"/>
      <c r="O38" s="46"/>
    </row>
    <row r="39" spans="1:15" ht="14.25">
      <c r="A39" s="23"/>
      <c r="B39" s="29"/>
      <c r="C39" s="29"/>
      <c r="D39" s="25"/>
      <c r="E39" s="29"/>
      <c r="F39" s="31"/>
      <c r="G39" s="31"/>
      <c r="H39" s="31"/>
      <c r="I39" s="31"/>
      <c r="J39" s="31"/>
      <c r="K39" s="31"/>
      <c r="L39" s="31"/>
      <c r="M39" s="31"/>
      <c r="N39" s="31"/>
      <c r="O39" s="31"/>
    </row>
    <row r="40" spans="1:15" ht="14.25">
      <c r="A40" s="23" t="s">
        <v>21</v>
      </c>
      <c r="B40" s="30">
        <f>SUM(B44:B57)</f>
        <v>897740</v>
      </c>
      <c r="C40" s="30">
        <f>SUM(C44:C57)</f>
        <v>373683</v>
      </c>
      <c r="D40" s="30"/>
      <c r="E40" s="30">
        <f>SUM(E44:E57)</f>
        <v>758728</v>
      </c>
      <c r="F40" s="30">
        <f>SUM(F44:F57)</f>
        <v>276012</v>
      </c>
      <c r="G40" s="21"/>
      <c r="H40" s="30">
        <f>SUM(H44:H57)</f>
        <v>32024</v>
      </c>
      <c r="I40" s="30">
        <f>SUM(I44:I57)</f>
        <v>3011</v>
      </c>
      <c r="J40" s="21"/>
      <c r="K40" s="30">
        <f>SUM(K44:K57)</f>
        <v>106988</v>
      </c>
      <c r="L40" s="30">
        <f>SUM(L44:L57)</f>
        <v>94660</v>
      </c>
      <c r="M40" s="21"/>
      <c r="N40" s="30">
        <f>SUM(N44:N57)</f>
        <v>179851</v>
      </c>
      <c r="O40" s="30">
        <f>SUM(O44:O57)</f>
        <v>14035</v>
      </c>
    </row>
    <row r="41" spans="1:15" ht="14.25">
      <c r="A41" s="23"/>
      <c r="B41" s="29"/>
      <c r="C41" s="29"/>
      <c r="D41" s="25"/>
      <c r="E41" s="29"/>
      <c r="F41" s="29"/>
      <c r="G41" s="29"/>
      <c r="H41" s="29"/>
      <c r="I41" s="29"/>
      <c r="J41" s="29"/>
      <c r="K41" s="29"/>
      <c r="L41" s="29"/>
      <c r="M41" s="29"/>
      <c r="N41" s="29"/>
      <c r="O41" s="29"/>
    </row>
    <row r="42" spans="1:15" ht="14.25">
      <c r="A42" s="23" t="s">
        <v>22</v>
      </c>
      <c r="B42" s="29"/>
      <c r="C42" s="29"/>
      <c r="D42" s="25"/>
      <c r="E42" s="29"/>
      <c r="F42" s="29"/>
      <c r="G42" s="29"/>
      <c r="H42" s="29"/>
      <c r="I42" s="29"/>
      <c r="J42" s="29"/>
      <c r="K42" s="29"/>
      <c r="L42" s="29"/>
      <c r="M42" s="29"/>
      <c r="N42" s="29"/>
      <c r="O42" s="29"/>
    </row>
    <row r="43" spans="1:15" ht="14.25">
      <c r="A43" s="23" t="s">
        <v>3</v>
      </c>
      <c r="B43" s="29"/>
      <c r="C43" s="29"/>
      <c r="D43" s="25"/>
      <c r="E43" s="29"/>
      <c r="F43" s="29"/>
      <c r="G43" s="29"/>
      <c r="H43" s="29"/>
      <c r="I43" s="29"/>
      <c r="J43" s="29"/>
      <c r="K43" s="29"/>
      <c r="L43" s="29"/>
      <c r="M43" s="29"/>
      <c r="N43" s="29"/>
      <c r="O43" s="29"/>
    </row>
    <row r="44" spans="1:15" ht="14.25">
      <c r="A44" s="23" t="s">
        <v>23</v>
      </c>
      <c r="B44" s="29">
        <v>128776</v>
      </c>
      <c r="C44" s="29">
        <v>101248</v>
      </c>
      <c r="D44" s="25"/>
      <c r="E44" s="29">
        <v>128776</v>
      </c>
      <c r="F44" s="29">
        <v>101248</v>
      </c>
      <c r="G44" s="25"/>
      <c r="H44" s="21">
        <v>0</v>
      </c>
      <c r="I44" s="21">
        <v>0</v>
      </c>
      <c r="J44" s="27"/>
      <c r="K44" s="21">
        <v>0</v>
      </c>
      <c r="L44" s="21">
        <v>0</v>
      </c>
      <c r="M44" s="27"/>
      <c r="N44" s="27">
        <v>42150</v>
      </c>
      <c r="O44" s="27">
        <v>8639</v>
      </c>
    </row>
    <row r="45" spans="1:15" ht="14.25">
      <c r="A45" s="23" t="s">
        <v>24</v>
      </c>
      <c r="B45" s="29">
        <v>190765</v>
      </c>
      <c r="C45" s="29">
        <v>38825</v>
      </c>
      <c r="D45" s="25"/>
      <c r="E45" s="29">
        <v>166252</v>
      </c>
      <c r="F45" s="29">
        <v>22646</v>
      </c>
      <c r="G45" s="27"/>
      <c r="H45" s="27">
        <v>5509</v>
      </c>
      <c r="I45" s="27">
        <v>221</v>
      </c>
      <c r="J45" s="27"/>
      <c r="K45" s="27">
        <v>19004</v>
      </c>
      <c r="L45" s="27">
        <v>15958</v>
      </c>
      <c r="M45" s="27"/>
      <c r="N45" s="27">
        <v>33242</v>
      </c>
      <c r="O45" s="27">
        <v>826</v>
      </c>
    </row>
    <row r="46" spans="1:15" ht="14.25">
      <c r="A46" s="22"/>
      <c r="B46" s="29"/>
      <c r="C46" s="29"/>
      <c r="D46" s="25"/>
      <c r="E46" s="29"/>
      <c r="F46" s="29"/>
      <c r="G46" s="21"/>
      <c r="H46" s="21"/>
      <c r="I46" s="21"/>
      <c r="J46" s="21"/>
      <c r="K46" s="21"/>
      <c r="L46" s="21"/>
      <c r="M46" s="21"/>
      <c r="N46" s="21"/>
      <c r="O46" s="21"/>
    </row>
    <row r="47" spans="1:15" ht="14.25">
      <c r="A47" s="23" t="s">
        <v>11</v>
      </c>
      <c r="B47" s="29"/>
      <c r="C47" s="29"/>
      <c r="D47" s="25"/>
      <c r="E47" s="29"/>
      <c r="F47" s="29"/>
      <c r="G47" s="21"/>
      <c r="H47" s="21"/>
      <c r="I47" s="21"/>
      <c r="J47" s="21"/>
      <c r="K47" s="21"/>
      <c r="L47" s="21"/>
      <c r="M47" s="21"/>
      <c r="N47" s="21"/>
      <c r="O47" s="21"/>
    </row>
    <row r="48" spans="1:15" ht="14.25">
      <c r="A48" s="23" t="s">
        <v>23</v>
      </c>
      <c r="B48" s="29">
        <v>57258</v>
      </c>
      <c r="C48" s="29">
        <v>40879</v>
      </c>
      <c r="D48" s="25"/>
      <c r="E48" s="29">
        <v>57258</v>
      </c>
      <c r="F48" s="29">
        <v>40879</v>
      </c>
      <c r="G48" s="27"/>
      <c r="H48" s="21">
        <v>0</v>
      </c>
      <c r="I48" s="21">
        <v>0</v>
      </c>
      <c r="J48" s="27"/>
      <c r="K48" s="21">
        <v>0</v>
      </c>
      <c r="L48" s="21">
        <v>0</v>
      </c>
      <c r="M48" s="21"/>
      <c r="N48" s="27">
        <v>15569</v>
      </c>
      <c r="O48" s="27">
        <v>2282</v>
      </c>
    </row>
    <row r="49" spans="1:15" ht="14.25">
      <c r="A49" s="23" t="s">
        <v>24</v>
      </c>
      <c r="B49" s="29">
        <v>106538</v>
      </c>
      <c r="C49" s="29">
        <v>65594</v>
      </c>
      <c r="D49" s="25"/>
      <c r="E49" s="29">
        <v>97564</v>
      </c>
      <c r="F49" s="29">
        <v>44168</v>
      </c>
      <c r="G49" s="21"/>
      <c r="H49" s="30">
        <v>377</v>
      </c>
      <c r="I49" s="30">
        <v>2</v>
      </c>
      <c r="J49" s="27"/>
      <c r="K49" s="27">
        <v>8597</v>
      </c>
      <c r="L49" s="27">
        <v>21424</v>
      </c>
      <c r="M49" s="21"/>
      <c r="N49" s="27">
        <v>17259</v>
      </c>
      <c r="O49" s="27">
        <v>620</v>
      </c>
    </row>
    <row r="50" spans="1:15" ht="14.25">
      <c r="A50" s="22"/>
      <c r="B50" s="29"/>
      <c r="C50" s="29"/>
      <c r="D50" s="25"/>
      <c r="E50" s="29"/>
      <c r="F50" s="29"/>
      <c r="G50" s="21"/>
      <c r="H50" s="29"/>
      <c r="I50" s="29"/>
      <c r="J50" s="25"/>
      <c r="K50" s="29"/>
      <c r="L50" s="29"/>
      <c r="M50" s="29"/>
      <c r="N50" s="29"/>
      <c r="O50" s="25"/>
    </row>
    <row r="51" spans="1:15" ht="14.25">
      <c r="A51" s="23" t="s">
        <v>25</v>
      </c>
      <c r="B51" s="29"/>
      <c r="C51" s="29"/>
      <c r="D51" s="25"/>
      <c r="E51" s="29"/>
      <c r="F51" s="29"/>
      <c r="G51" s="21"/>
      <c r="H51" s="29"/>
      <c r="I51" s="29"/>
      <c r="J51" s="25"/>
      <c r="K51" s="29"/>
      <c r="L51" s="29"/>
      <c r="M51" s="29"/>
      <c r="N51" s="29"/>
      <c r="O51" s="25"/>
    </row>
    <row r="52" spans="1:15" ht="14.25">
      <c r="A52" s="23" t="s">
        <v>26</v>
      </c>
      <c r="B52" s="29">
        <v>2759</v>
      </c>
      <c r="C52" s="29">
        <v>1910</v>
      </c>
      <c r="D52" s="25"/>
      <c r="E52" s="29">
        <v>2759</v>
      </c>
      <c r="F52" s="29">
        <v>1910</v>
      </c>
      <c r="G52" s="21"/>
      <c r="H52" s="21">
        <v>0</v>
      </c>
      <c r="I52" s="21">
        <v>0</v>
      </c>
      <c r="J52" s="27"/>
      <c r="K52" s="21">
        <v>0</v>
      </c>
      <c r="L52" s="21">
        <v>0</v>
      </c>
      <c r="M52" s="29"/>
      <c r="N52" s="27">
        <v>705</v>
      </c>
      <c r="O52" s="27">
        <v>51</v>
      </c>
    </row>
    <row r="53" spans="1:15" ht="14.25">
      <c r="A53" s="23" t="s">
        <v>27</v>
      </c>
      <c r="B53" s="29">
        <v>372719</v>
      </c>
      <c r="C53" s="29">
        <v>115440</v>
      </c>
      <c r="D53" s="25"/>
      <c r="E53" s="29">
        <v>268980</v>
      </c>
      <c r="F53" s="29">
        <v>56380</v>
      </c>
      <c r="G53" s="21"/>
      <c r="H53" s="27">
        <v>26138</v>
      </c>
      <c r="I53" s="27">
        <v>2788</v>
      </c>
      <c r="J53" s="27"/>
      <c r="K53" s="27">
        <v>77601</v>
      </c>
      <c r="L53" s="27">
        <v>56272</v>
      </c>
      <c r="M53" s="29"/>
      <c r="N53" s="27">
        <v>62737</v>
      </c>
      <c r="O53" s="27">
        <v>1157</v>
      </c>
    </row>
    <row r="54" spans="1:15" ht="14.25">
      <c r="A54" s="22"/>
      <c r="B54" s="29"/>
      <c r="C54" s="29"/>
      <c r="D54" s="25"/>
      <c r="E54" s="29"/>
      <c r="F54" s="29"/>
      <c r="G54" s="21"/>
      <c r="H54" s="21"/>
      <c r="I54" s="21"/>
      <c r="J54" s="21"/>
      <c r="K54" s="21"/>
      <c r="L54" s="21"/>
      <c r="M54" s="29"/>
      <c r="N54" s="21"/>
      <c r="O54" s="21"/>
    </row>
    <row r="55" spans="1:15" ht="14.25">
      <c r="A55" s="23" t="s">
        <v>20</v>
      </c>
      <c r="B55" s="29"/>
      <c r="C55" s="29"/>
      <c r="D55" s="25"/>
      <c r="E55" s="29"/>
      <c r="F55" s="29"/>
      <c r="G55" s="21"/>
      <c r="H55" s="21"/>
      <c r="I55" s="21"/>
      <c r="J55" s="21"/>
      <c r="K55" s="21"/>
      <c r="L55" s="21"/>
      <c r="M55" s="29"/>
      <c r="N55" s="21"/>
      <c r="O55" s="21"/>
    </row>
    <row r="56" spans="1:15" ht="14.25">
      <c r="A56" s="23" t="s">
        <v>26</v>
      </c>
      <c r="B56" s="29">
        <v>14380</v>
      </c>
      <c r="C56" s="29">
        <v>2780</v>
      </c>
      <c r="D56" s="25"/>
      <c r="E56" s="29">
        <v>14380</v>
      </c>
      <c r="F56" s="29">
        <v>2780</v>
      </c>
      <c r="G56" s="21"/>
      <c r="H56" s="21">
        <v>0</v>
      </c>
      <c r="I56" s="21">
        <v>0</v>
      </c>
      <c r="J56" s="21"/>
      <c r="K56" s="21">
        <v>0</v>
      </c>
      <c r="L56" s="21">
        <v>0</v>
      </c>
      <c r="M56" s="29"/>
      <c r="N56" s="27">
        <v>3648</v>
      </c>
      <c r="O56" s="27">
        <v>192</v>
      </c>
    </row>
    <row r="57" spans="1:15" ht="14.25">
      <c r="A57" s="23" t="s">
        <v>27</v>
      </c>
      <c r="B57" s="29">
        <v>24545</v>
      </c>
      <c r="C57" s="29">
        <v>7007</v>
      </c>
      <c r="D57" s="25"/>
      <c r="E57" s="29">
        <v>22759</v>
      </c>
      <c r="F57" s="29">
        <v>6001</v>
      </c>
      <c r="G57" s="21"/>
      <c r="H57" s="21">
        <v>0</v>
      </c>
      <c r="I57" s="21">
        <v>0</v>
      </c>
      <c r="J57" s="29"/>
      <c r="K57" s="29">
        <v>1786</v>
      </c>
      <c r="L57" s="29">
        <v>1006</v>
      </c>
      <c r="M57" s="29"/>
      <c r="N57" s="29">
        <v>4541</v>
      </c>
      <c r="O57" s="29">
        <v>268</v>
      </c>
    </row>
    <row r="58" spans="1:15" ht="14.25">
      <c r="A58" s="33"/>
      <c r="B58" s="34"/>
      <c r="C58" s="34"/>
      <c r="D58" s="34"/>
      <c r="E58" s="34"/>
      <c r="F58" s="35"/>
      <c r="G58" s="35"/>
      <c r="H58" s="35"/>
      <c r="I58" s="35"/>
      <c r="J58" s="35"/>
      <c r="K58" s="35"/>
      <c r="L58" s="35"/>
      <c r="M58" s="35"/>
      <c r="N58" s="35"/>
      <c r="O58" s="35"/>
    </row>
    <row r="59" spans="1:15" ht="28.5" customHeight="1">
      <c r="A59" s="49" t="s">
        <v>41</v>
      </c>
      <c r="B59" s="49"/>
      <c r="C59" s="49"/>
      <c r="D59" s="49"/>
      <c r="E59" s="49"/>
      <c r="F59" s="49"/>
      <c r="G59" s="49"/>
      <c r="H59" s="49"/>
      <c r="I59" s="49"/>
      <c r="J59" s="49"/>
      <c r="K59" s="49"/>
      <c r="L59" s="49"/>
      <c r="M59" s="49"/>
      <c r="N59" s="49"/>
      <c r="O59" s="49"/>
    </row>
    <row r="60" spans="1:15" ht="14.25">
      <c r="A60" s="8"/>
      <c r="B60" s="36"/>
      <c r="C60" s="36"/>
      <c r="D60" s="24"/>
      <c r="E60" s="36"/>
      <c r="F60" s="37"/>
      <c r="G60" s="38"/>
      <c r="H60" s="37"/>
      <c r="I60" s="37"/>
      <c r="J60" s="38"/>
      <c r="K60" s="37"/>
      <c r="L60" s="38"/>
      <c r="M60" s="38"/>
      <c r="N60" s="37"/>
      <c r="O60" s="37"/>
    </row>
    <row r="61" spans="1:15" ht="14.25">
      <c r="A61" s="8" t="s">
        <v>35</v>
      </c>
      <c r="B61" s="36"/>
      <c r="C61" s="36"/>
      <c r="D61" s="24"/>
      <c r="E61" s="36"/>
      <c r="F61" s="37"/>
      <c r="G61" s="38"/>
      <c r="H61" s="37"/>
      <c r="I61" s="37"/>
      <c r="J61" s="38"/>
      <c r="K61" s="37"/>
      <c r="L61" s="38"/>
      <c r="M61" s="38"/>
      <c r="N61" s="38"/>
      <c r="O61" s="38"/>
    </row>
    <row r="62" spans="1:15" ht="14.25">
      <c r="A62" s="7"/>
      <c r="B62" s="36"/>
      <c r="C62" s="36"/>
      <c r="D62" s="24"/>
      <c r="E62" s="36"/>
      <c r="F62" s="37"/>
      <c r="G62" s="38"/>
      <c r="H62" s="37"/>
      <c r="I62" s="37"/>
      <c r="J62" s="38"/>
      <c r="K62" s="37"/>
      <c r="L62" s="38"/>
      <c r="M62" s="38"/>
      <c r="N62" s="37"/>
      <c r="O62" s="37"/>
    </row>
    <row r="63" spans="1:15" ht="14.25">
      <c r="A63" s="7"/>
      <c r="B63" s="24"/>
      <c r="C63" s="24"/>
      <c r="D63" s="24"/>
      <c r="E63" s="24"/>
      <c r="F63" s="38"/>
      <c r="G63" s="38"/>
      <c r="H63" s="38"/>
      <c r="I63" s="38"/>
      <c r="J63" s="38"/>
      <c r="K63" s="38"/>
      <c r="L63" s="38"/>
      <c r="M63" s="38"/>
      <c r="N63" s="38"/>
      <c r="O63" s="38"/>
    </row>
    <row r="64" spans="1:15" ht="14.25">
      <c r="A64" s="7"/>
      <c r="B64" s="24"/>
      <c r="C64" s="24"/>
      <c r="D64" s="24"/>
      <c r="E64" s="24"/>
      <c r="F64" s="38"/>
      <c r="G64" s="38"/>
      <c r="H64" s="38"/>
      <c r="I64" s="38"/>
      <c r="J64" s="38"/>
      <c r="K64" s="38"/>
      <c r="L64" s="38"/>
      <c r="M64" s="38"/>
      <c r="N64" s="38"/>
      <c r="O64" s="38"/>
    </row>
    <row r="65" spans="1:15" ht="14.25">
      <c r="A65" s="7"/>
      <c r="B65" s="24"/>
      <c r="C65" s="24"/>
      <c r="D65" s="24"/>
      <c r="E65" s="24"/>
      <c r="F65" s="38"/>
      <c r="G65" s="38"/>
      <c r="H65" s="38"/>
      <c r="I65" s="38"/>
      <c r="J65" s="38"/>
      <c r="K65" s="38"/>
      <c r="L65" s="38"/>
      <c r="M65" s="38"/>
      <c r="N65" s="38"/>
      <c r="O65" s="38"/>
    </row>
    <row r="66" spans="1:15" ht="14.25">
      <c r="A66" s="7"/>
      <c r="B66" s="24"/>
      <c r="C66" s="24"/>
      <c r="D66" s="24"/>
      <c r="E66" s="24"/>
      <c r="F66" s="38"/>
      <c r="G66" s="38"/>
      <c r="H66" s="38"/>
      <c r="I66" s="38"/>
      <c r="J66" s="38"/>
      <c r="K66" s="38"/>
      <c r="L66" s="38"/>
      <c r="M66" s="38"/>
      <c r="N66" s="38"/>
      <c r="O66" s="38"/>
    </row>
    <row r="67" spans="1:15" ht="14.25">
      <c r="A67" s="7"/>
      <c r="B67" s="24"/>
      <c r="C67" s="24"/>
      <c r="D67" s="24"/>
      <c r="E67" s="24"/>
      <c r="F67" s="38"/>
      <c r="G67" s="38"/>
      <c r="H67" s="38"/>
      <c r="I67" s="38"/>
      <c r="J67" s="38"/>
      <c r="K67" s="38"/>
      <c r="L67" s="38"/>
      <c r="M67" s="38"/>
      <c r="N67" s="38"/>
      <c r="O67" s="38"/>
    </row>
    <row r="68" spans="1:15" ht="14.25">
      <c r="A68" s="7"/>
      <c r="B68" s="24"/>
      <c r="C68" s="24"/>
      <c r="D68" s="24"/>
      <c r="E68" s="24"/>
      <c r="F68" s="38"/>
      <c r="G68" s="38"/>
      <c r="H68" s="38"/>
      <c r="I68" s="38"/>
      <c r="J68" s="38"/>
      <c r="K68" s="38"/>
      <c r="L68" s="38"/>
      <c r="M68" s="38"/>
      <c r="N68" s="38"/>
      <c r="O68" s="38"/>
    </row>
    <row r="69" spans="1:15" ht="14.25">
      <c r="A69" s="7"/>
      <c r="B69" s="24"/>
      <c r="C69" s="24"/>
      <c r="D69" s="24"/>
      <c r="E69" s="24"/>
      <c r="F69" s="38"/>
      <c r="G69" s="38"/>
      <c r="H69" s="38"/>
      <c r="I69" s="38"/>
      <c r="J69" s="38"/>
      <c r="K69" s="38"/>
      <c r="L69" s="38"/>
      <c r="M69" s="38"/>
      <c r="N69" s="38"/>
      <c r="O69" s="38"/>
    </row>
    <row r="70" spans="1:15" ht="14.25">
      <c r="A70" s="7"/>
      <c r="B70" s="24"/>
      <c r="C70" s="24"/>
      <c r="D70" s="24"/>
      <c r="E70" s="24"/>
      <c r="F70" s="38"/>
      <c r="G70" s="38"/>
      <c r="H70" s="38"/>
      <c r="I70" s="38"/>
      <c r="J70" s="38"/>
      <c r="K70" s="38"/>
      <c r="L70" s="38"/>
      <c r="M70" s="38"/>
      <c r="N70" s="38"/>
      <c r="O70" s="38"/>
    </row>
    <row r="71" spans="1:15" ht="14.25">
      <c r="A71" s="7"/>
      <c r="B71" s="24"/>
      <c r="C71" s="24"/>
      <c r="D71" s="24"/>
      <c r="E71" s="24"/>
      <c r="F71" s="38"/>
      <c r="G71" s="38"/>
      <c r="H71" s="38"/>
      <c r="I71" s="38"/>
      <c r="J71" s="38"/>
      <c r="K71" s="38"/>
      <c r="L71" s="38"/>
      <c r="M71" s="38"/>
      <c r="N71" s="38"/>
      <c r="O71" s="38"/>
    </row>
    <row r="72" spans="1:15" ht="14.25">
      <c r="A72" s="7"/>
      <c r="B72" s="24"/>
      <c r="C72" s="24"/>
      <c r="D72" s="24"/>
      <c r="E72" s="24"/>
      <c r="F72" s="38"/>
      <c r="G72" s="38"/>
      <c r="H72" s="38"/>
      <c r="I72" s="38"/>
      <c r="J72" s="38"/>
      <c r="K72" s="38"/>
      <c r="L72" s="38"/>
      <c r="M72" s="38"/>
      <c r="N72" s="38"/>
      <c r="O72" s="38"/>
    </row>
    <row r="73" spans="1:15" ht="14.25">
      <c r="A73" s="7"/>
      <c r="B73" s="24"/>
      <c r="C73" s="24"/>
      <c r="D73" s="24"/>
      <c r="E73" s="24"/>
      <c r="F73" s="38"/>
      <c r="G73" s="38"/>
      <c r="H73" s="38"/>
      <c r="I73" s="38"/>
      <c r="J73" s="38"/>
      <c r="K73" s="38"/>
      <c r="L73" s="38"/>
      <c r="M73" s="38"/>
      <c r="N73" s="38"/>
      <c r="O73" s="38"/>
    </row>
    <row r="74" spans="1:15" ht="14.25">
      <c r="A74" s="7"/>
      <c r="B74" s="24"/>
      <c r="C74" s="24"/>
      <c r="D74" s="24"/>
      <c r="E74" s="24"/>
      <c r="F74" s="38"/>
      <c r="G74" s="38"/>
      <c r="H74" s="38"/>
      <c r="I74" s="38"/>
      <c r="J74" s="38"/>
      <c r="K74" s="38"/>
      <c r="L74" s="38"/>
      <c r="M74" s="38"/>
      <c r="N74" s="38"/>
      <c r="O74" s="38"/>
    </row>
    <row r="75" spans="1:15" ht="14.25">
      <c r="A75" s="7"/>
      <c r="B75" s="24"/>
      <c r="C75" s="24"/>
      <c r="D75" s="24"/>
      <c r="E75" s="24"/>
      <c r="F75" s="38"/>
      <c r="G75" s="38"/>
      <c r="H75" s="38"/>
      <c r="I75" s="38"/>
      <c r="J75" s="38"/>
      <c r="K75" s="38"/>
      <c r="L75" s="38"/>
      <c r="M75" s="38"/>
      <c r="N75" s="38"/>
      <c r="O75" s="38"/>
    </row>
    <row r="76" spans="1:15" ht="14.25">
      <c r="A76" s="7"/>
      <c r="B76" s="24"/>
      <c r="C76" s="24"/>
      <c r="D76" s="24"/>
      <c r="E76" s="24"/>
      <c r="F76" s="38"/>
      <c r="G76" s="38"/>
      <c r="H76" s="38"/>
      <c r="I76" s="38"/>
      <c r="J76" s="38"/>
      <c r="K76" s="38"/>
      <c r="L76" s="38"/>
      <c r="M76" s="38"/>
      <c r="N76" s="38"/>
      <c r="O76" s="38"/>
    </row>
    <row r="77" spans="1:15" ht="14.25">
      <c r="A77" s="7"/>
      <c r="B77" s="24"/>
      <c r="C77" s="24"/>
      <c r="D77" s="24"/>
      <c r="E77" s="24"/>
      <c r="F77" s="38"/>
      <c r="G77" s="38"/>
      <c r="H77" s="38"/>
      <c r="I77" s="38"/>
      <c r="J77" s="38"/>
      <c r="K77" s="38"/>
      <c r="L77" s="38"/>
      <c r="M77" s="38"/>
      <c r="N77" s="38"/>
      <c r="O77" s="38"/>
    </row>
    <row r="78" spans="1:15" ht="14.25">
      <c r="A78" s="7"/>
      <c r="B78" s="24"/>
      <c r="C78" s="24"/>
      <c r="D78" s="24"/>
      <c r="E78" s="24"/>
      <c r="F78" s="38"/>
      <c r="G78" s="38"/>
      <c r="H78" s="38"/>
      <c r="I78" s="38"/>
      <c r="J78" s="38"/>
      <c r="K78" s="38"/>
      <c r="L78" s="38"/>
      <c r="M78" s="38"/>
      <c r="N78" s="38"/>
      <c r="O78" s="38"/>
    </row>
    <row r="79" spans="1:15" ht="14.25">
      <c r="A79" s="7"/>
      <c r="B79" s="24"/>
      <c r="C79" s="24"/>
      <c r="D79" s="24"/>
      <c r="E79" s="24"/>
      <c r="F79" s="38"/>
      <c r="G79" s="38"/>
      <c r="H79" s="38"/>
      <c r="I79" s="38"/>
      <c r="J79" s="38"/>
      <c r="K79" s="38"/>
      <c r="L79" s="38"/>
      <c r="M79" s="38"/>
      <c r="N79" s="38"/>
      <c r="O79" s="38"/>
    </row>
    <row r="80" spans="1:15" ht="14.25">
      <c r="A80" s="7"/>
      <c r="B80" s="24"/>
      <c r="C80" s="24"/>
      <c r="D80" s="24"/>
      <c r="E80" s="24"/>
      <c r="F80" s="38"/>
      <c r="G80" s="38"/>
      <c r="H80" s="38"/>
      <c r="I80" s="38"/>
      <c r="J80" s="38"/>
      <c r="K80" s="38"/>
      <c r="L80" s="38"/>
      <c r="M80" s="38"/>
      <c r="N80" s="38"/>
      <c r="O80" s="38"/>
    </row>
    <row r="81" spans="1:15" ht="14.25">
      <c r="A81" s="7"/>
      <c r="B81" s="24"/>
      <c r="C81" s="24"/>
      <c r="D81" s="24"/>
      <c r="E81" s="24"/>
      <c r="F81" s="38"/>
      <c r="G81" s="38"/>
      <c r="H81" s="38"/>
      <c r="I81" s="38"/>
      <c r="J81" s="38"/>
      <c r="K81" s="38"/>
      <c r="L81" s="38"/>
      <c r="M81" s="38"/>
      <c r="N81" s="38"/>
      <c r="O81" s="38"/>
    </row>
    <row r="82" spans="1:15" ht="14.25">
      <c r="A82" s="7"/>
      <c r="B82" s="24"/>
      <c r="C82" s="24"/>
      <c r="D82" s="24"/>
      <c r="E82" s="24"/>
      <c r="F82" s="38"/>
      <c r="G82" s="38"/>
      <c r="H82" s="38"/>
      <c r="I82" s="38"/>
      <c r="J82" s="38"/>
      <c r="K82" s="38"/>
      <c r="L82" s="38"/>
      <c r="M82" s="38"/>
      <c r="N82" s="38"/>
      <c r="O82" s="38"/>
    </row>
    <row r="83" spans="1:15" ht="14.25">
      <c r="A83" s="7"/>
      <c r="B83" s="7"/>
      <c r="C83" s="7"/>
      <c r="D83" s="7"/>
      <c r="E83" s="7"/>
      <c r="F83" s="9"/>
      <c r="G83" s="9"/>
      <c r="H83" s="9"/>
      <c r="I83" s="9"/>
      <c r="J83" s="9"/>
      <c r="K83" s="9"/>
      <c r="L83" s="9"/>
      <c r="M83" s="9"/>
      <c r="N83" s="9"/>
      <c r="O83" s="9"/>
    </row>
    <row r="84" spans="1:15" ht="14.25">
      <c r="A84" s="7"/>
      <c r="B84" s="7"/>
      <c r="C84" s="7"/>
      <c r="D84" s="7"/>
      <c r="E84" s="7"/>
      <c r="F84" s="9"/>
      <c r="G84" s="9"/>
      <c r="H84" s="9"/>
      <c r="I84" s="9"/>
      <c r="J84" s="9"/>
      <c r="K84" s="9"/>
      <c r="L84" s="9"/>
      <c r="M84" s="9"/>
      <c r="N84" s="9"/>
      <c r="O84" s="9"/>
    </row>
    <row r="85" spans="1:15" ht="14.25">
      <c r="A85" s="7"/>
      <c r="B85" s="7"/>
      <c r="C85" s="7"/>
      <c r="D85" s="7"/>
      <c r="E85" s="7"/>
      <c r="F85" s="9"/>
      <c r="G85" s="9"/>
      <c r="H85" s="9"/>
      <c r="I85" s="9"/>
      <c r="J85" s="9"/>
      <c r="K85" s="9"/>
      <c r="L85" s="9"/>
      <c r="M85" s="9"/>
      <c r="N85" s="9"/>
      <c r="O85" s="9"/>
    </row>
    <row r="86" spans="1:15" ht="14.25">
      <c r="A86" s="7"/>
      <c r="B86" s="7"/>
      <c r="C86" s="7"/>
      <c r="D86" s="7"/>
      <c r="E86" s="7"/>
      <c r="F86" s="9"/>
      <c r="G86" s="9"/>
      <c r="H86" s="9"/>
      <c r="I86" s="9"/>
      <c r="J86" s="9"/>
      <c r="K86" s="9"/>
      <c r="L86" s="9"/>
      <c r="M86" s="9"/>
      <c r="N86" s="9"/>
      <c r="O86" s="9"/>
    </row>
  </sheetData>
  <mergeCells count="9">
    <mergeCell ref="A38:O38"/>
    <mergeCell ref="A59:O59"/>
    <mergeCell ref="A1:O1"/>
    <mergeCell ref="B4:L4"/>
    <mergeCell ref="B5:C5"/>
    <mergeCell ref="E5:F5"/>
    <mergeCell ref="H5:I5"/>
    <mergeCell ref="K5:L5"/>
    <mergeCell ref="N5:O5"/>
  </mergeCells>
  <pageMargins left="0.7" right="0.7" top="0.75" bottom="0.75" header="0.3" footer="0.3"/>
  <pageSetup scale="72" fitToHeight="2"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
  <sheetViews>
    <sheetView workbookViewId="0">
      <selection sqref="A1:O1"/>
    </sheetView>
  </sheetViews>
  <sheetFormatPr defaultRowHeight="12.75"/>
  <cols>
    <col min="1" max="1" width="45.7109375" customWidth="1"/>
    <col min="2" max="3" width="11.7109375" customWidth="1"/>
    <col min="4" max="4" width="1.7109375" customWidth="1"/>
    <col min="5" max="6" width="11.7109375" customWidth="1"/>
    <col min="7" max="7" width="1.7109375" customWidth="1"/>
    <col min="8" max="9" width="11.7109375" customWidth="1"/>
    <col min="10" max="10" width="1.7109375" customWidth="1"/>
    <col min="11" max="12" width="11.7109375" customWidth="1"/>
    <col min="13" max="13" width="1.7109375" customWidth="1"/>
    <col min="14" max="256" width="11.7109375" customWidth="1"/>
  </cols>
  <sheetData>
    <row r="1" spans="1:15" ht="42.75" customHeight="1">
      <c r="A1" s="45" t="s">
        <v>34</v>
      </c>
      <c r="B1" s="45"/>
      <c r="C1" s="45"/>
      <c r="D1" s="45"/>
      <c r="E1" s="45"/>
      <c r="F1" s="45"/>
      <c r="G1" s="45"/>
      <c r="H1" s="45"/>
      <c r="I1" s="45"/>
      <c r="J1" s="45"/>
      <c r="K1" s="45"/>
      <c r="L1" s="45"/>
      <c r="M1" s="45"/>
      <c r="N1" s="45"/>
      <c r="O1" s="45"/>
    </row>
    <row r="2" spans="1:15" ht="20.25">
      <c r="A2" s="39" t="s">
        <v>47</v>
      </c>
      <c r="B2" s="7"/>
      <c r="C2" s="7"/>
      <c r="D2" s="7"/>
      <c r="E2" s="7"/>
      <c r="F2" s="10"/>
      <c r="G2" s="9"/>
      <c r="H2" s="10"/>
      <c r="I2" s="10"/>
      <c r="J2" s="9"/>
      <c r="K2" s="10"/>
      <c r="L2" s="10"/>
      <c r="M2" s="9"/>
      <c r="N2" s="9"/>
      <c r="O2" s="9"/>
    </row>
    <row r="3" spans="1:15" ht="14.25">
      <c r="A3" s="7"/>
      <c r="B3" s="7"/>
      <c r="C3" s="7"/>
      <c r="D3" s="7"/>
      <c r="E3" s="7"/>
      <c r="F3" s="9"/>
      <c r="G3" s="9"/>
      <c r="H3" s="9"/>
      <c r="I3" s="9"/>
      <c r="J3" s="9"/>
      <c r="K3" s="9"/>
      <c r="L3" s="9"/>
      <c r="M3" s="9"/>
      <c r="N3" s="9"/>
      <c r="O3" s="9"/>
    </row>
    <row r="4" spans="1:15" ht="14.25">
      <c r="A4" s="12"/>
      <c r="B4" s="41" t="s">
        <v>0</v>
      </c>
      <c r="C4" s="41"/>
      <c r="D4" s="41"/>
      <c r="E4" s="41"/>
      <c r="F4" s="41"/>
      <c r="G4" s="41"/>
      <c r="H4" s="41"/>
      <c r="I4" s="41"/>
      <c r="J4" s="41"/>
      <c r="K4" s="41"/>
      <c r="L4" s="41"/>
      <c r="M4" s="47"/>
      <c r="N4" s="47"/>
      <c r="O4" s="47"/>
    </row>
    <row r="5" spans="1:15" ht="14.25">
      <c r="A5" s="15"/>
      <c r="B5" s="42" t="s">
        <v>31</v>
      </c>
      <c r="C5" s="42"/>
      <c r="D5" s="14"/>
      <c r="E5" s="43" t="s">
        <v>1</v>
      </c>
      <c r="F5" s="43"/>
      <c r="G5" s="16"/>
      <c r="H5" s="44" t="s">
        <v>32</v>
      </c>
      <c r="I5" s="44"/>
      <c r="J5" s="16"/>
      <c r="K5" s="44" t="s">
        <v>2</v>
      </c>
      <c r="L5" s="44"/>
      <c r="M5" s="16"/>
      <c r="N5" s="44" t="s">
        <v>33</v>
      </c>
      <c r="O5" s="44"/>
    </row>
    <row r="6" spans="1:15" ht="14.25">
      <c r="A6" s="17" t="s">
        <v>30</v>
      </c>
      <c r="B6" s="18" t="s">
        <v>36</v>
      </c>
      <c r="C6" s="18" t="s">
        <v>37</v>
      </c>
      <c r="D6" s="19"/>
      <c r="E6" s="18" t="s">
        <v>36</v>
      </c>
      <c r="F6" s="18" t="s">
        <v>37</v>
      </c>
      <c r="G6" s="20"/>
      <c r="H6" s="18" t="s">
        <v>36</v>
      </c>
      <c r="I6" s="18" t="s">
        <v>37</v>
      </c>
      <c r="J6" s="20"/>
      <c r="K6" s="18" t="s">
        <v>36</v>
      </c>
      <c r="L6" s="18" t="s">
        <v>37</v>
      </c>
      <c r="M6" s="20"/>
      <c r="N6" s="18" t="s">
        <v>36</v>
      </c>
      <c r="O6" s="18" t="s">
        <v>37</v>
      </c>
    </row>
    <row r="7" spans="1:15" ht="14.25">
      <c r="A7" s="15"/>
      <c r="B7" s="21"/>
      <c r="C7" s="21"/>
      <c r="D7" s="22"/>
      <c r="E7" s="21"/>
      <c r="F7" s="21"/>
      <c r="G7" s="21"/>
      <c r="H7" s="21"/>
      <c r="I7" s="21"/>
      <c r="J7" s="21"/>
      <c r="K7" s="21"/>
      <c r="L7" s="21"/>
      <c r="M7" s="21"/>
      <c r="N7" s="21"/>
      <c r="O7" s="21"/>
    </row>
    <row r="8" spans="1:15" ht="16.5">
      <c r="A8" s="23" t="s">
        <v>38</v>
      </c>
      <c r="B8" s="25">
        <f>+B10+B27+B36</f>
        <v>900773</v>
      </c>
      <c r="C8" s="25">
        <f>+C10+C27+C36</f>
        <v>372773</v>
      </c>
      <c r="D8" s="25"/>
      <c r="E8" s="25">
        <f>+E10+E27+E36</f>
        <v>762769</v>
      </c>
      <c r="F8" s="25">
        <f>+F10+F27+F36</f>
        <v>272117</v>
      </c>
      <c r="G8" s="31"/>
      <c r="H8" s="25">
        <f>+H10+H27</f>
        <v>33147</v>
      </c>
      <c r="I8" s="25">
        <f>+I10+I27</f>
        <v>2943</v>
      </c>
      <c r="J8" s="31"/>
      <c r="K8" s="25">
        <f>+K10+K27+K36</f>
        <v>104857</v>
      </c>
      <c r="L8" s="25">
        <f>+L10+L27+L36</f>
        <v>97713</v>
      </c>
      <c r="M8" s="31"/>
      <c r="N8" s="25">
        <f>+N10+N27+N36</f>
        <v>180779</v>
      </c>
      <c r="O8" s="25">
        <f>+O10+O27+O36</f>
        <v>15520</v>
      </c>
    </row>
    <row r="9" spans="1:15" ht="14.25">
      <c r="A9" s="23"/>
      <c r="B9" s="29" t="s">
        <v>42</v>
      </c>
      <c r="C9" s="29"/>
      <c r="D9" s="25"/>
      <c r="E9" s="29"/>
      <c r="F9" s="31"/>
      <c r="G9" s="31"/>
      <c r="H9" s="31"/>
      <c r="I9" s="31"/>
      <c r="J9" s="31"/>
      <c r="K9" s="31"/>
      <c r="L9" s="31"/>
      <c r="M9" s="31"/>
      <c r="N9" s="31"/>
      <c r="O9" s="31"/>
    </row>
    <row r="10" spans="1:15" ht="16.5">
      <c r="A10" s="23" t="s">
        <v>39</v>
      </c>
      <c r="B10" s="25">
        <f>+B12+B22</f>
        <v>483423</v>
      </c>
      <c r="C10" s="25">
        <f>+C12+C22</f>
        <v>246798</v>
      </c>
      <c r="D10" s="25"/>
      <c r="E10" s="25">
        <f>+E12+E22</f>
        <v>450622</v>
      </c>
      <c r="F10" s="25">
        <f>+F12+F22</f>
        <v>208016</v>
      </c>
      <c r="G10" s="31"/>
      <c r="H10" s="25">
        <f>+H12+H22</f>
        <v>5894</v>
      </c>
      <c r="I10" s="25">
        <f>+I12+I22</f>
        <v>159</v>
      </c>
      <c r="J10" s="31"/>
      <c r="K10" s="25">
        <f>+K12+K22</f>
        <v>26907</v>
      </c>
      <c r="L10" s="25">
        <f>+L12+L22</f>
        <v>38623</v>
      </c>
      <c r="M10" s="50"/>
      <c r="N10" s="25">
        <f>+N12+N22</f>
        <v>108110</v>
      </c>
      <c r="O10" s="25">
        <f>+O12+O22</f>
        <v>13858</v>
      </c>
    </row>
    <row r="11" spans="1:15" ht="14.25">
      <c r="A11" s="23"/>
      <c r="B11" s="29"/>
      <c r="C11" s="29"/>
      <c r="D11" s="25"/>
      <c r="E11" s="29"/>
      <c r="F11" s="29"/>
      <c r="G11" s="31"/>
      <c r="H11" s="29"/>
      <c r="I11" s="29"/>
      <c r="J11" s="31"/>
      <c r="K11" s="29"/>
      <c r="L11" s="29"/>
      <c r="M11" s="31"/>
      <c r="N11" s="29"/>
      <c r="O11" s="29"/>
    </row>
    <row r="12" spans="1:15" ht="14.25">
      <c r="A12" s="23" t="s">
        <v>3</v>
      </c>
      <c r="B12" s="25">
        <f>SUM(B13:B20)</f>
        <v>320044</v>
      </c>
      <c r="C12" s="25">
        <f>SUM(C13:C20)</f>
        <v>142519</v>
      </c>
      <c r="D12" s="25"/>
      <c r="E12" s="25">
        <f>SUM(E13:E20)</f>
        <v>296403</v>
      </c>
      <c r="F12" s="25">
        <f>SUM(F13:F20)</f>
        <v>125954</v>
      </c>
      <c r="G12" s="50">
        <f>SUM(G13:G20)</f>
        <v>0</v>
      </c>
      <c r="H12" s="25">
        <f>SUM(H13:H20)</f>
        <v>5468</v>
      </c>
      <c r="I12" s="25">
        <f>SUM(I13:I20)</f>
        <v>154</v>
      </c>
      <c r="J12" s="50"/>
      <c r="K12" s="25">
        <f>SUM(K13:K20)</f>
        <v>18173</v>
      </c>
      <c r="L12" s="25">
        <f>SUM(L13:L20)</f>
        <v>16411</v>
      </c>
      <c r="M12" s="50"/>
      <c r="N12" s="25">
        <f>SUM(N13:N20)</f>
        <v>75680</v>
      </c>
      <c r="O12" s="25">
        <f>SUM(O13:O20)</f>
        <v>10696</v>
      </c>
    </row>
    <row r="13" spans="1:15" ht="14.25">
      <c r="A13" s="23" t="s">
        <v>4</v>
      </c>
      <c r="B13" s="25">
        <v>71578</v>
      </c>
      <c r="C13" s="25">
        <v>14032</v>
      </c>
      <c r="D13" s="25"/>
      <c r="E13" s="25">
        <v>56179</v>
      </c>
      <c r="F13" s="25">
        <v>4430</v>
      </c>
      <c r="G13" s="51"/>
      <c r="H13" s="50">
        <v>3158</v>
      </c>
      <c r="I13" s="50">
        <v>108</v>
      </c>
      <c r="J13" s="51"/>
      <c r="K13" s="50">
        <v>12241</v>
      </c>
      <c r="L13" s="50">
        <v>9494</v>
      </c>
      <c r="M13" s="51"/>
      <c r="N13" s="50">
        <v>11453</v>
      </c>
      <c r="O13" s="50">
        <v>184</v>
      </c>
    </row>
    <row r="14" spans="1:15" ht="14.25">
      <c r="A14" s="23" t="s">
        <v>5</v>
      </c>
      <c r="B14" s="25">
        <v>74122</v>
      </c>
      <c r="C14" s="25">
        <v>16786</v>
      </c>
      <c r="D14" s="25"/>
      <c r="E14" s="25">
        <v>70979</v>
      </c>
      <c r="F14" s="25">
        <v>11451</v>
      </c>
      <c r="G14" s="51"/>
      <c r="H14" s="31">
        <v>0</v>
      </c>
      <c r="I14" s="31">
        <v>0</v>
      </c>
      <c r="J14" s="51"/>
      <c r="K14" s="50">
        <v>3143</v>
      </c>
      <c r="L14" s="50">
        <v>5335</v>
      </c>
      <c r="M14" s="51"/>
      <c r="N14" s="50">
        <v>12292</v>
      </c>
      <c r="O14" s="50">
        <v>446</v>
      </c>
    </row>
    <row r="15" spans="1:15" ht="14.25">
      <c r="A15" s="23" t="s">
        <v>6</v>
      </c>
      <c r="B15" s="25">
        <v>2553</v>
      </c>
      <c r="C15" s="25">
        <v>881</v>
      </c>
      <c r="D15" s="25"/>
      <c r="E15" s="25">
        <v>424</v>
      </c>
      <c r="F15" s="25">
        <v>230</v>
      </c>
      <c r="G15" s="51"/>
      <c r="H15" s="50">
        <v>1596</v>
      </c>
      <c r="I15" s="50">
        <v>46</v>
      </c>
      <c r="J15" s="51"/>
      <c r="K15" s="50">
        <v>533</v>
      </c>
      <c r="L15" s="50">
        <v>605</v>
      </c>
      <c r="M15" s="51"/>
      <c r="N15" s="31">
        <v>0</v>
      </c>
      <c r="O15" s="31">
        <v>0</v>
      </c>
    </row>
    <row r="16" spans="1:15" ht="14.25">
      <c r="A16" s="23" t="s">
        <v>7</v>
      </c>
      <c r="B16" s="25">
        <v>5377</v>
      </c>
      <c r="C16" s="25">
        <v>1427</v>
      </c>
      <c r="D16" s="25"/>
      <c r="E16" s="25">
        <v>4461</v>
      </c>
      <c r="F16" s="25">
        <v>591</v>
      </c>
      <c r="G16" s="51"/>
      <c r="H16" s="50">
        <v>314</v>
      </c>
      <c r="I16" s="31">
        <v>0</v>
      </c>
      <c r="J16" s="51"/>
      <c r="K16" s="50">
        <v>602</v>
      </c>
      <c r="L16" s="50">
        <v>836</v>
      </c>
      <c r="M16" s="51"/>
      <c r="N16" s="50">
        <v>852</v>
      </c>
      <c r="O16" s="50">
        <v>1</v>
      </c>
    </row>
    <row r="17" spans="1:15" ht="14.25">
      <c r="A17" s="23" t="s">
        <v>8</v>
      </c>
      <c r="B17" s="25">
        <v>8200</v>
      </c>
      <c r="C17" s="25">
        <v>76</v>
      </c>
      <c r="D17" s="25"/>
      <c r="E17" s="25">
        <v>6262</v>
      </c>
      <c r="F17" s="25">
        <v>23</v>
      </c>
      <c r="G17" s="51"/>
      <c r="H17" s="50">
        <v>400</v>
      </c>
      <c r="I17" s="31">
        <v>0</v>
      </c>
      <c r="J17" s="51"/>
      <c r="K17" s="50">
        <v>1538</v>
      </c>
      <c r="L17" s="50">
        <v>53</v>
      </c>
      <c r="M17" s="51"/>
      <c r="N17" s="50">
        <v>1279</v>
      </c>
      <c r="O17" s="31">
        <v>0</v>
      </c>
    </row>
    <row r="18" spans="1:15" ht="14.25">
      <c r="A18" s="23" t="s">
        <v>9</v>
      </c>
      <c r="B18" s="25">
        <v>19731</v>
      </c>
      <c r="C18" s="25">
        <v>4204</v>
      </c>
      <c r="D18" s="25"/>
      <c r="E18" s="25">
        <v>19731</v>
      </c>
      <c r="F18" s="25">
        <v>4204</v>
      </c>
      <c r="G18" s="51"/>
      <c r="H18" s="31">
        <v>0</v>
      </c>
      <c r="I18" s="31">
        <v>0</v>
      </c>
      <c r="J18" s="51"/>
      <c r="K18" s="31">
        <v>0</v>
      </c>
      <c r="L18" s="31">
        <v>0</v>
      </c>
      <c r="M18" s="51"/>
      <c r="N18" s="50">
        <v>5820</v>
      </c>
      <c r="O18" s="50">
        <v>172</v>
      </c>
    </row>
    <row r="19" spans="1:15" ht="14.25">
      <c r="A19" s="28" t="s">
        <v>28</v>
      </c>
      <c r="B19" s="25">
        <v>7270</v>
      </c>
      <c r="C19" s="25">
        <v>2782</v>
      </c>
      <c r="D19" s="25"/>
      <c r="E19" s="25">
        <v>7154</v>
      </c>
      <c r="F19" s="25">
        <v>2694</v>
      </c>
      <c r="G19" s="51"/>
      <c r="H19" s="31">
        <v>0</v>
      </c>
      <c r="I19" s="31">
        <v>0</v>
      </c>
      <c r="J19" s="51"/>
      <c r="K19" s="50">
        <v>116</v>
      </c>
      <c r="L19" s="52">
        <v>88</v>
      </c>
      <c r="M19" s="51"/>
      <c r="N19" s="50">
        <v>1227</v>
      </c>
      <c r="O19" s="50">
        <v>192</v>
      </c>
    </row>
    <row r="20" spans="1:15" ht="14.25">
      <c r="A20" s="23" t="s">
        <v>10</v>
      </c>
      <c r="B20" s="25">
        <v>131213</v>
      </c>
      <c r="C20" s="25">
        <v>102331</v>
      </c>
      <c r="D20" s="25"/>
      <c r="E20" s="25">
        <v>131213</v>
      </c>
      <c r="F20" s="50">
        <v>102331</v>
      </c>
      <c r="G20" s="51"/>
      <c r="H20" s="31">
        <v>0</v>
      </c>
      <c r="I20" s="31">
        <v>0</v>
      </c>
      <c r="J20" s="31"/>
      <c r="K20" s="31">
        <v>0</v>
      </c>
      <c r="L20" s="31">
        <v>0</v>
      </c>
      <c r="M20" s="51"/>
      <c r="N20" s="50">
        <v>42757</v>
      </c>
      <c r="O20" s="50">
        <v>9701</v>
      </c>
    </row>
    <row r="21" spans="1:15" ht="14.25">
      <c r="A21" s="23"/>
      <c r="B21" s="29"/>
      <c r="C21" s="29" t="s">
        <v>43</v>
      </c>
      <c r="D21" s="25"/>
      <c r="E21" s="29"/>
      <c r="F21" s="31"/>
      <c r="G21" s="31"/>
      <c r="H21" s="31"/>
      <c r="I21" s="31"/>
      <c r="J21" s="31"/>
      <c r="K21" s="31"/>
      <c r="L21" s="31"/>
      <c r="M21" s="31"/>
      <c r="N21" s="31"/>
      <c r="O21" s="31"/>
    </row>
    <row r="22" spans="1:15" ht="14.25">
      <c r="A22" s="23" t="s">
        <v>11</v>
      </c>
      <c r="B22" s="29">
        <f>SUM(B23:B25)</f>
        <v>163379</v>
      </c>
      <c r="C22" s="29">
        <f>SUM(C23:C25)</f>
        <v>104279</v>
      </c>
      <c r="D22" s="25"/>
      <c r="E22" s="29">
        <f>SUM(E23:E25)</f>
        <v>154219</v>
      </c>
      <c r="F22" s="29">
        <f>SUM(F23:F25)</f>
        <v>82062</v>
      </c>
      <c r="G22" s="31"/>
      <c r="H22" s="29">
        <f>SUM(H23:H25)</f>
        <v>426</v>
      </c>
      <c r="I22" s="29">
        <f>SUM(I23:I25)</f>
        <v>5</v>
      </c>
      <c r="J22" s="31"/>
      <c r="K22" s="29">
        <f>SUM(K23:K25)</f>
        <v>8734</v>
      </c>
      <c r="L22" s="29">
        <f>SUM(L23:L25)</f>
        <v>22212</v>
      </c>
      <c r="M22" s="31"/>
      <c r="N22" s="29">
        <f>SUM(N23:N25)</f>
        <v>32430</v>
      </c>
      <c r="O22" s="29">
        <f>SUM(O23:O25)</f>
        <v>3162</v>
      </c>
    </row>
    <row r="23" spans="1:15" ht="14.25">
      <c r="A23" s="23" t="s">
        <v>12</v>
      </c>
      <c r="B23" s="25">
        <v>4660</v>
      </c>
      <c r="C23" s="25">
        <v>2157</v>
      </c>
      <c r="D23" s="25"/>
      <c r="E23" s="25">
        <v>308</v>
      </c>
      <c r="F23" s="50">
        <v>939</v>
      </c>
      <c r="G23" s="51"/>
      <c r="H23" s="50">
        <v>426</v>
      </c>
      <c r="I23" s="50">
        <v>5</v>
      </c>
      <c r="J23" s="51"/>
      <c r="K23" s="50">
        <v>4352</v>
      </c>
      <c r="L23" s="50">
        <v>1213</v>
      </c>
      <c r="M23" s="51"/>
      <c r="N23" s="50">
        <v>3</v>
      </c>
      <c r="O23" s="50">
        <v>37</v>
      </c>
    </row>
    <row r="24" spans="1:15" ht="14.25">
      <c r="A24" s="23" t="s">
        <v>13</v>
      </c>
      <c r="B24" s="25">
        <v>102556</v>
      </c>
      <c r="C24" s="25">
        <v>63530</v>
      </c>
      <c r="D24" s="25"/>
      <c r="E24" s="25">
        <v>97748</v>
      </c>
      <c r="F24" s="50">
        <v>42531</v>
      </c>
      <c r="G24" s="51"/>
      <c r="H24" s="31">
        <v>0</v>
      </c>
      <c r="I24" s="31">
        <v>0</v>
      </c>
      <c r="J24" s="51"/>
      <c r="K24" s="50">
        <v>4382</v>
      </c>
      <c r="L24" s="50">
        <v>20999</v>
      </c>
      <c r="M24" s="51"/>
      <c r="N24" s="50">
        <v>16695</v>
      </c>
      <c r="O24" s="50">
        <v>487</v>
      </c>
    </row>
    <row r="25" spans="1:15" ht="14.25">
      <c r="A25" s="23" t="s">
        <v>10</v>
      </c>
      <c r="B25" s="25">
        <v>56163</v>
      </c>
      <c r="C25" s="50">
        <v>38592</v>
      </c>
      <c r="D25" s="25"/>
      <c r="E25" s="29">
        <v>56163</v>
      </c>
      <c r="F25" s="31">
        <v>38592</v>
      </c>
      <c r="G25" s="51"/>
      <c r="H25" s="31">
        <v>0</v>
      </c>
      <c r="I25" s="31">
        <v>0</v>
      </c>
      <c r="J25" s="51"/>
      <c r="K25" s="31">
        <v>0</v>
      </c>
      <c r="L25" s="31">
        <v>0</v>
      </c>
      <c r="M25" s="51"/>
      <c r="N25" s="50">
        <v>15732</v>
      </c>
      <c r="O25" s="50">
        <v>2638</v>
      </c>
    </row>
    <row r="26" spans="1:15" ht="14.25">
      <c r="A26" s="23"/>
      <c r="B26" s="29"/>
      <c r="C26" s="29"/>
      <c r="D26" s="25"/>
      <c r="E26" s="29"/>
      <c r="F26" s="31"/>
      <c r="G26" s="31"/>
      <c r="H26" s="31"/>
      <c r="I26" s="31"/>
      <c r="J26" s="31"/>
      <c r="K26" s="31"/>
      <c r="L26" s="31"/>
      <c r="M26" s="31"/>
      <c r="N26" s="31"/>
      <c r="O26" s="31"/>
    </row>
    <row r="27" spans="1:15" ht="16.5">
      <c r="A27" s="22" t="s">
        <v>40</v>
      </c>
      <c r="B27" s="29">
        <f>SUM(B28:B34)</f>
        <v>375671</v>
      </c>
      <c r="C27" s="29">
        <f>SUM(C28:C34)</f>
        <v>115305</v>
      </c>
      <c r="D27" s="25"/>
      <c r="E27" s="29">
        <f>SUM(E28:E34)</f>
        <v>272114</v>
      </c>
      <c r="F27" s="29">
        <f>SUM(F28:F34)</f>
        <v>54541</v>
      </c>
      <c r="G27" s="31"/>
      <c r="H27" s="29">
        <f>SUM(H28:H34)</f>
        <v>27253</v>
      </c>
      <c r="I27" s="29">
        <f>SUM(I28:I34)</f>
        <v>2784</v>
      </c>
      <c r="J27" s="31"/>
      <c r="K27" s="29">
        <f>SUM(K28:K34)</f>
        <v>76304</v>
      </c>
      <c r="L27" s="29">
        <f>SUM(L28:L34)</f>
        <v>57980</v>
      </c>
      <c r="M27" s="31"/>
      <c r="N27" s="29">
        <f>SUM(N28:N34)</f>
        <v>63902</v>
      </c>
      <c r="O27" s="29">
        <f>SUM(O28:O34)</f>
        <v>1115</v>
      </c>
    </row>
    <row r="28" spans="1:15" ht="14.25">
      <c r="A28" s="23" t="s">
        <v>14</v>
      </c>
      <c r="B28" s="25">
        <v>177572</v>
      </c>
      <c r="C28" s="25">
        <v>52155</v>
      </c>
      <c r="D28" s="25"/>
      <c r="E28" s="25">
        <v>112366</v>
      </c>
      <c r="F28" s="50">
        <v>21995</v>
      </c>
      <c r="G28" s="51"/>
      <c r="H28" s="50">
        <v>15246</v>
      </c>
      <c r="I28" s="50">
        <v>1075</v>
      </c>
      <c r="J28" s="51"/>
      <c r="K28" s="50">
        <v>49960</v>
      </c>
      <c r="L28" s="50">
        <v>29085</v>
      </c>
      <c r="M28" s="51"/>
      <c r="N28" s="50">
        <v>27294</v>
      </c>
      <c r="O28" s="50">
        <v>201</v>
      </c>
    </row>
    <row r="29" spans="1:15" ht="14.25">
      <c r="A29" s="23" t="s">
        <v>15</v>
      </c>
      <c r="B29" s="25">
        <v>173859</v>
      </c>
      <c r="C29" s="25">
        <v>54038</v>
      </c>
      <c r="D29" s="25"/>
      <c r="E29" s="25">
        <v>149343</v>
      </c>
      <c r="F29" s="50">
        <v>29197</v>
      </c>
      <c r="G29" s="51"/>
      <c r="H29" s="50">
        <v>4581</v>
      </c>
      <c r="I29" s="50">
        <v>922</v>
      </c>
      <c r="J29" s="51"/>
      <c r="K29" s="50">
        <v>19935</v>
      </c>
      <c r="L29" s="50">
        <v>23919</v>
      </c>
      <c r="M29" s="51"/>
      <c r="N29" s="50">
        <v>34008</v>
      </c>
      <c r="O29" s="50">
        <v>766</v>
      </c>
    </row>
    <row r="30" spans="1:15" ht="14.25">
      <c r="A30" s="23" t="s">
        <v>16</v>
      </c>
      <c r="B30" s="25">
        <v>13492</v>
      </c>
      <c r="C30" s="25">
        <v>5536</v>
      </c>
      <c r="D30" s="25"/>
      <c r="E30" s="25">
        <v>6174</v>
      </c>
      <c r="F30" s="50">
        <v>1243</v>
      </c>
      <c r="G30" s="51"/>
      <c r="H30" s="50">
        <v>2802</v>
      </c>
      <c r="I30" s="50">
        <v>601</v>
      </c>
      <c r="J30" s="51"/>
      <c r="K30" s="50">
        <v>4516</v>
      </c>
      <c r="L30" s="50">
        <v>3692</v>
      </c>
      <c r="M30" s="51"/>
      <c r="N30" s="50">
        <v>1328</v>
      </c>
      <c r="O30" s="50">
        <v>69</v>
      </c>
    </row>
    <row r="31" spans="1:15" ht="14.25">
      <c r="A31" s="23" t="s">
        <v>17</v>
      </c>
      <c r="B31" s="25">
        <v>1898</v>
      </c>
      <c r="C31" s="25">
        <v>1075</v>
      </c>
      <c r="D31" s="25"/>
      <c r="E31" s="25">
        <v>402</v>
      </c>
      <c r="F31" s="50">
        <v>214</v>
      </c>
      <c r="G31" s="51"/>
      <c r="H31" s="50">
        <v>1136</v>
      </c>
      <c r="I31" s="50">
        <v>179</v>
      </c>
      <c r="J31" s="51"/>
      <c r="K31" s="50">
        <v>360</v>
      </c>
      <c r="L31" s="50">
        <v>682</v>
      </c>
      <c r="M31" s="51"/>
      <c r="N31" s="50">
        <v>85</v>
      </c>
      <c r="O31" s="50">
        <v>6</v>
      </c>
    </row>
    <row r="32" spans="1:15" ht="14.25">
      <c r="A32" s="23" t="s">
        <v>18</v>
      </c>
      <c r="B32" s="25">
        <v>6001</v>
      </c>
      <c r="C32" s="25">
        <v>658</v>
      </c>
      <c r="D32" s="25"/>
      <c r="E32" s="25">
        <v>980</v>
      </c>
      <c r="F32" s="50">
        <v>49</v>
      </c>
      <c r="G32" s="51"/>
      <c r="H32" s="50">
        <v>3488</v>
      </c>
      <c r="I32" s="50">
        <v>7</v>
      </c>
      <c r="J32" s="51"/>
      <c r="K32" s="50">
        <v>1533</v>
      </c>
      <c r="L32" s="50">
        <v>602</v>
      </c>
      <c r="M32" s="51"/>
      <c r="N32" s="50">
        <v>247</v>
      </c>
      <c r="O32" s="31">
        <v>0</v>
      </c>
    </row>
    <row r="33" spans="1:15" ht="14.25">
      <c r="A33" s="23" t="s">
        <v>19</v>
      </c>
      <c r="B33" s="25">
        <v>527</v>
      </c>
      <c r="C33" s="25">
        <v>1300</v>
      </c>
      <c r="D33" s="25"/>
      <c r="E33" s="25">
        <v>527</v>
      </c>
      <c r="F33" s="50">
        <v>1300</v>
      </c>
      <c r="G33" s="51"/>
      <c r="H33" s="31">
        <v>0</v>
      </c>
      <c r="I33" s="31">
        <v>0</v>
      </c>
      <c r="J33" s="31"/>
      <c r="K33" s="31">
        <v>0</v>
      </c>
      <c r="L33" s="31">
        <v>0</v>
      </c>
      <c r="M33" s="51"/>
      <c r="N33" s="50">
        <v>44</v>
      </c>
      <c r="O33" s="50">
        <v>20</v>
      </c>
    </row>
    <row r="34" spans="1:15" ht="14.25">
      <c r="A34" s="23" t="s">
        <v>26</v>
      </c>
      <c r="B34" s="25">
        <v>2322</v>
      </c>
      <c r="C34" s="25">
        <v>543</v>
      </c>
      <c r="D34" s="25"/>
      <c r="E34" s="30">
        <v>2322</v>
      </c>
      <c r="F34" s="50">
        <v>543</v>
      </c>
      <c r="G34" s="50"/>
      <c r="H34" s="31">
        <v>0</v>
      </c>
      <c r="I34" s="31">
        <v>0</v>
      </c>
      <c r="J34" s="31"/>
      <c r="K34" s="31">
        <v>0</v>
      </c>
      <c r="L34" s="31">
        <v>0</v>
      </c>
      <c r="M34" s="50"/>
      <c r="N34" s="50">
        <v>896</v>
      </c>
      <c r="O34" s="50">
        <v>53</v>
      </c>
    </row>
    <row r="35" spans="1:15" ht="14.25">
      <c r="A35" s="23"/>
      <c r="B35" s="25"/>
      <c r="C35" s="25"/>
      <c r="D35" s="25"/>
      <c r="E35" s="25"/>
      <c r="F35" s="50"/>
      <c r="G35" s="50"/>
      <c r="H35" s="50"/>
      <c r="I35" s="50"/>
      <c r="J35" s="50"/>
      <c r="K35" s="50"/>
      <c r="L35" s="50"/>
      <c r="M35" s="50"/>
      <c r="N35" s="50"/>
      <c r="O35" s="50"/>
    </row>
    <row r="36" spans="1:15" ht="14.25">
      <c r="A36" s="23" t="s">
        <v>20</v>
      </c>
      <c r="B36" s="25">
        <v>41679</v>
      </c>
      <c r="C36" s="29">
        <v>10670</v>
      </c>
      <c r="D36" s="25"/>
      <c r="E36" s="53">
        <v>40033</v>
      </c>
      <c r="F36" s="31">
        <v>9560</v>
      </c>
      <c r="G36" s="51"/>
      <c r="H36" s="31">
        <v>0</v>
      </c>
      <c r="I36" s="31">
        <v>0</v>
      </c>
      <c r="J36" s="51"/>
      <c r="K36" s="51">
        <v>1646</v>
      </c>
      <c r="L36" s="51">
        <v>1110</v>
      </c>
      <c r="M36" s="51"/>
      <c r="N36" s="51">
        <v>8767</v>
      </c>
      <c r="O36" s="51">
        <v>547</v>
      </c>
    </row>
    <row r="37" spans="1:15" ht="14.25">
      <c r="A37" s="23"/>
      <c r="B37" s="25"/>
      <c r="C37" s="29"/>
      <c r="D37" s="25"/>
      <c r="E37" s="29"/>
      <c r="F37" s="31"/>
      <c r="G37" s="31"/>
      <c r="H37" s="31"/>
      <c r="I37" s="31"/>
      <c r="J37" s="31"/>
      <c r="K37" s="31"/>
      <c r="L37" s="31"/>
      <c r="M37" s="31"/>
      <c r="N37" s="31"/>
      <c r="O37" s="31"/>
    </row>
    <row r="38" spans="1:15" ht="14.25">
      <c r="A38" s="46" t="s">
        <v>29</v>
      </c>
      <c r="B38" s="46"/>
      <c r="C38" s="46"/>
      <c r="D38" s="46"/>
      <c r="E38" s="46"/>
      <c r="F38" s="46"/>
      <c r="G38" s="46"/>
      <c r="H38" s="46"/>
      <c r="I38" s="46"/>
      <c r="J38" s="46"/>
      <c r="K38" s="46"/>
      <c r="L38" s="46"/>
      <c r="M38" s="46"/>
      <c r="N38" s="46"/>
      <c r="O38" s="46"/>
    </row>
    <row r="39" spans="1:15" ht="14.25">
      <c r="A39" s="23"/>
      <c r="B39" s="29"/>
      <c r="C39" s="29"/>
      <c r="D39" s="25"/>
      <c r="E39" s="29"/>
      <c r="F39" s="31"/>
      <c r="G39" s="31"/>
      <c r="H39" s="31"/>
      <c r="I39" s="31"/>
      <c r="J39" s="31"/>
      <c r="K39" s="31"/>
      <c r="L39" s="31"/>
      <c r="M39" s="31"/>
      <c r="N39" s="31"/>
      <c r="O39" s="31"/>
    </row>
    <row r="40" spans="1:15" ht="14.25">
      <c r="A40" s="23" t="s">
        <v>21</v>
      </c>
      <c r="B40" s="25">
        <f>SUM(B44:B57)</f>
        <v>900773</v>
      </c>
      <c r="C40" s="25">
        <f>SUM(C44:C57)</f>
        <v>372773</v>
      </c>
      <c r="D40" s="25"/>
      <c r="E40" s="25">
        <f>SUM(E44:E57)</f>
        <v>762769</v>
      </c>
      <c r="F40" s="25">
        <f>SUM(F44:F57)</f>
        <v>272117</v>
      </c>
      <c r="G40" s="31"/>
      <c r="H40" s="25">
        <f>SUM(H44:H57)</f>
        <v>33147</v>
      </c>
      <c r="I40" s="25">
        <f>SUM(I44:I57)</f>
        <v>2943</v>
      </c>
      <c r="J40" s="31"/>
      <c r="K40" s="25">
        <f>SUM(K44:K57)</f>
        <v>104857</v>
      </c>
      <c r="L40" s="25">
        <f>SUM(L44:L57)</f>
        <v>97713</v>
      </c>
      <c r="M40" s="31"/>
      <c r="N40" s="25">
        <f>SUM(N44:N57)</f>
        <v>180779</v>
      </c>
      <c r="O40" s="25">
        <f>SUM(O44:O57)</f>
        <v>15520</v>
      </c>
    </row>
    <row r="41" spans="1:15" ht="14.25">
      <c r="A41" s="23"/>
      <c r="B41" s="29"/>
      <c r="C41" s="29"/>
      <c r="D41" s="25"/>
      <c r="E41" s="29"/>
      <c r="F41" s="31"/>
      <c r="G41" s="31"/>
      <c r="H41" s="31"/>
      <c r="I41" s="31"/>
      <c r="J41" s="31"/>
      <c r="K41" s="31"/>
      <c r="L41" s="31"/>
      <c r="M41" s="31"/>
      <c r="N41" s="31"/>
      <c r="O41" s="31"/>
    </row>
    <row r="42" spans="1:15" ht="14.25">
      <c r="A42" s="23" t="s">
        <v>22</v>
      </c>
      <c r="B42" s="29"/>
      <c r="C42" s="29"/>
      <c r="D42" s="25"/>
      <c r="E42" s="29"/>
      <c r="F42" s="31"/>
      <c r="G42" s="31"/>
      <c r="H42" s="31"/>
      <c r="I42" s="31"/>
      <c r="J42" s="31"/>
      <c r="K42" s="31"/>
      <c r="L42" s="31"/>
      <c r="M42" s="31"/>
      <c r="N42" s="31"/>
      <c r="O42" s="31"/>
    </row>
    <row r="43" spans="1:15" ht="14.25">
      <c r="A43" s="23" t="s">
        <v>3</v>
      </c>
      <c r="B43" s="29"/>
      <c r="C43" s="29"/>
      <c r="D43" s="25"/>
      <c r="E43" s="29"/>
      <c r="F43" s="31"/>
      <c r="G43" s="31"/>
      <c r="H43" s="31"/>
      <c r="I43" s="31"/>
      <c r="J43" s="31"/>
      <c r="K43" s="31"/>
      <c r="L43" s="31"/>
      <c r="M43" s="31"/>
      <c r="N43" s="31"/>
      <c r="O43" s="31"/>
    </row>
    <row r="44" spans="1:15" ht="14.25">
      <c r="A44" s="23" t="s">
        <v>23</v>
      </c>
      <c r="B44" s="29">
        <v>131213</v>
      </c>
      <c r="C44" s="29">
        <v>102331</v>
      </c>
      <c r="D44" s="25"/>
      <c r="E44" s="29">
        <v>131213</v>
      </c>
      <c r="F44" s="31">
        <v>102331</v>
      </c>
      <c r="G44" s="51"/>
      <c r="H44" s="31">
        <v>0</v>
      </c>
      <c r="I44" s="31">
        <v>0</v>
      </c>
      <c r="J44" s="51"/>
      <c r="K44" s="31">
        <v>0</v>
      </c>
      <c r="L44" s="31">
        <v>0</v>
      </c>
      <c r="M44" s="51"/>
      <c r="N44" s="51">
        <v>42757</v>
      </c>
      <c r="O44" s="51">
        <v>9701</v>
      </c>
    </row>
    <row r="45" spans="1:15" ht="14.25">
      <c r="A45" s="23" t="s">
        <v>24</v>
      </c>
      <c r="B45" s="29">
        <v>188831</v>
      </c>
      <c r="C45" s="29">
        <v>40188</v>
      </c>
      <c r="D45" s="25"/>
      <c r="E45" s="53">
        <v>165190</v>
      </c>
      <c r="F45" s="51">
        <v>23623</v>
      </c>
      <c r="G45" s="51"/>
      <c r="H45" s="51">
        <v>5468</v>
      </c>
      <c r="I45" s="51">
        <v>154</v>
      </c>
      <c r="J45" s="51"/>
      <c r="K45" s="51">
        <v>18173</v>
      </c>
      <c r="L45" s="51">
        <v>16411</v>
      </c>
      <c r="M45" s="51"/>
      <c r="N45" s="51">
        <v>32923</v>
      </c>
      <c r="O45" s="51">
        <v>995</v>
      </c>
    </row>
    <row r="46" spans="1:15" ht="14.25">
      <c r="A46" s="22"/>
      <c r="B46" s="29"/>
      <c r="C46" s="29"/>
      <c r="D46" s="25"/>
      <c r="E46" s="29"/>
      <c r="F46" s="31"/>
      <c r="G46" s="31"/>
      <c r="H46" s="31"/>
      <c r="I46" s="31"/>
      <c r="J46" s="31"/>
      <c r="K46" s="31"/>
      <c r="L46" s="31"/>
      <c r="M46" s="31"/>
      <c r="N46" s="31"/>
      <c r="O46" s="31"/>
    </row>
    <row r="47" spans="1:15" ht="14.25">
      <c r="A47" s="23" t="s">
        <v>11</v>
      </c>
      <c r="B47" s="29"/>
      <c r="C47" s="29"/>
      <c r="D47" s="25"/>
      <c r="E47" s="29"/>
      <c r="F47" s="31"/>
      <c r="G47" s="31"/>
      <c r="H47" s="31"/>
      <c r="I47" s="31"/>
      <c r="J47" s="31"/>
      <c r="K47" s="31"/>
      <c r="L47" s="31"/>
      <c r="M47" s="31"/>
      <c r="N47" s="31"/>
      <c r="O47" s="31"/>
    </row>
    <row r="48" spans="1:15" ht="14.25">
      <c r="A48" s="23" t="s">
        <v>23</v>
      </c>
      <c r="B48" s="29">
        <v>56163</v>
      </c>
      <c r="C48" s="31">
        <v>38592</v>
      </c>
      <c r="D48" s="25"/>
      <c r="E48" s="29">
        <v>56163</v>
      </c>
      <c r="F48" s="31">
        <v>38592</v>
      </c>
      <c r="G48" s="51"/>
      <c r="H48" s="31">
        <v>0</v>
      </c>
      <c r="I48" s="31">
        <v>0</v>
      </c>
      <c r="J48" s="51"/>
      <c r="K48" s="31">
        <v>0</v>
      </c>
      <c r="L48" s="31">
        <v>0</v>
      </c>
      <c r="M48" s="51"/>
      <c r="N48" s="51">
        <v>15732</v>
      </c>
      <c r="O48" s="51">
        <v>2638</v>
      </c>
    </row>
    <row r="49" spans="1:15" ht="14.25">
      <c r="A49" s="23" t="s">
        <v>24</v>
      </c>
      <c r="B49" s="29">
        <v>107216</v>
      </c>
      <c r="C49" s="29">
        <v>65687</v>
      </c>
      <c r="D49" s="25"/>
      <c r="E49" s="53">
        <v>98056</v>
      </c>
      <c r="F49" s="51">
        <v>43470</v>
      </c>
      <c r="G49" s="51"/>
      <c r="H49" s="50">
        <v>426</v>
      </c>
      <c r="I49" s="50">
        <v>5</v>
      </c>
      <c r="J49" s="51"/>
      <c r="K49" s="51">
        <v>8734</v>
      </c>
      <c r="L49" s="51">
        <v>22212</v>
      </c>
      <c r="M49" s="51"/>
      <c r="N49" s="51">
        <v>16698</v>
      </c>
      <c r="O49" s="51">
        <v>524</v>
      </c>
    </row>
    <row r="50" spans="1:15" ht="14.25">
      <c r="A50" s="22"/>
      <c r="B50" s="29"/>
      <c r="C50" s="29"/>
      <c r="D50" s="25"/>
      <c r="E50" s="29"/>
      <c r="F50" s="31"/>
      <c r="G50" s="31"/>
      <c r="H50" s="31"/>
      <c r="I50" s="31"/>
      <c r="J50" s="31"/>
      <c r="K50" s="31"/>
      <c r="L50" s="31"/>
      <c r="M50" s="31"/>
      <c r="N50" s="31"/>
      <c r="O50" s="31"/>
    </row>
    <row r="51" spans="1:15" ht="14.25">
      <c r="A51" s="23" t="s">
        <v>25</v>
      </c>
      <c r="B51" s="29"/>
      <c r="C51" s="29"/>
      <c r="D51" s="25"/>
      <c r="E51" s="29"/>
      <c r="F51" s="31"/>
      <c r="G51" s="31"/>
      <c r="H51" s="31"/>
      <c r="I51" s="31"/>
      <c r="J51" s="31"/>
      <c r="K51" s="31"/>
      <c r="L51" s="31"/>
      <c r="M51" s="31"/>
      <c r="N51" s="31"/>
      <c r="O51" s="31"/>
    </row>
    <row r="52" spans="1:15" ht="14.25">
      <c r="A52" s="23" t="s">
        <v>26</v>
      </c>
      <c r="B52" s="29">
        <v>2849</v>
      </c>
      <c r="C52" s="29">
        <v>1843</v>
      </c>
      <c r="D52" s="25"/>
      <c r="E52" s="53">
        <v>2849</v>
      </c>
      <c r="F52" s="51">
        <v>1843</v>
      </c>
      <c r="G52" s="51"/>
      <c r="H52" s="31">
        <v>0</v>
      </c>
      <c r="I52" s="31">
        <v>0</v>
      </c>
      <c r="J52" s="51"/>
      <c r="K52" s="31">
        <v>0</v>
      </c>
      <c r="L52" s="31">
        <v>0</v>
      </c>
      <c r="M52" s="51"/>
      <c r="N52" s="51">
        <v>940</v>
      </c>
      <c r="O52" s="51">
        <v>73</v>
      </c>
    </row>
    <row r="53" spans="1:15" ht="14.25">
      <c r="A53" s="23" t="s">
        <v>27</v>
      </c>
      <c r="B53" s="29">
        <v>372822</v>
      </c>
      <c r="C53" s="29">
        <v>113462</v>
      </c>
      <c r="D53" s="25"/>
      <c r="E53" s="53">
        <v>269265</v>
      </c>
      <c r="F53" s="51">
        <v>52698</v>
      </c>
      <c r="G53" s="51"/>
      <c r="H53" s="51">
        <v>27253</v>
      </c>
      <c r="I53" s="51">
        <v>2784</v>
      </c>
      <c r="J53" s="51"/>
      <c r="K53" s="51">
        <v>76304</v>
      </c>
      <c r="L53" s="51">
        <v>57980</v>
      </c>
      <c r="M53" s="51"/>
      <c r="N53" s="51">
        <v>62962</v>
      </c>
      <c r="O53" s="51">
        <v>1042</v>
      </c>
    </row>
    <row r="54" spans="1:15" ht="14.25">
      <c r="A54" s="22"/>
      <c r="B54" s="29"/>
      <c r="C54" s="29"/>
      <c r="D54" s="25"/>
      <c r="E54" s="29"/>
      <c r="F54" s="31"/>
      <c r="G54" s="31"/>
      <c r="H54" s="31"/>
      <c r="I54" s="31"/>
      <c r="J54" s="31"/>
      <c r="K54" s="31"/>
      <c r="L54" s="31"/>
      <c r="M54" s="31"/>
      <c r="N54" s="31"/>
      <c r="O54" s="31"/>
    </row>
    <row r="55" spans="1:15" ht="14.25">
      <c r="A55" s="23" t="s">
        <v>20</v>
      </c>
      <c r="B55" s="29"/>
      <c r="C55" s="29"/>
      <c r="D55" s="25"/>
      <c r="E55" s="29"/>
      <c r="F55" s="31"/>
      <c r="G55" s="31"/>
      <c r="H55" s="31"/>
      <c r="I55" s="31"/>
      <c r="J55" s="31"/>
      <c r="K55" s="31"/>
      <c r="L55" s="31"/>
      <c r="M55" s="31"/>
      <c r="N55" s="31"/>
      <c r="O55" s="31"/>
    </row>
    <row r="56" spans="1:15" ht="14.25">
      <c r="A56" s="23" t="s">
        <v>26</v>
      </c>
      <c r="B56" s="29">
        <v>16186</v>
      </c>
      <c r="C56" s="29">
        <v>3248</v>
      </c>
      <c r="D56" s="25"/>
      <c r="E56" s="53">
        <v>16186</v>
      </c>
      <c r="F56" s="51">
        <v>3248</v>
      </c>
      <c r="G56" s="51"/>
      <c r="H56" s="31">
        <v>0</v>
      </c>
      <c r="I56" s="31">
        <v>0</v>
      </c>
      <c r="J56" s="51"/>
      <c r="K56" s="31">
        <v>0</v>
      </c>
      <c r="L56" s="31">
        <v>0</v>
      </c>
      <c r="M56" s="51"/>
      <c r="N56" s="51">
        <v>3892</v>
      </c>
      <c r="O56" s="51">
        <v>237</v>
      </c>
    </row>
    <row r="57" spans="1:15" ht="14.25">
      <c r="A57" s="23" t="s">
        <v>27</v>
      </c>
      <c r="B57" s="29">
        <v>25493</v>
      </c>
      <c r="C57" s="29">
        <v>7422</v>
      </c>
      <c r="D57" s="25"/>
      <c r="E57" s="53">
        <v>23847</v>
      </c>
      <c r="F57" s="51">
        <v>6312</v>
      </c>
      <c r="G57" s="51"/>
      <c r="H57" s="31">
        <v>0</v>
      </c>
      <c r="I57" s="31">
        <v>0</v>
      </c>
      <c r="J57" s="51"/>
      <c r="K57" s="51">
        <v>1646</v>
      </c>
      <c r="L57" s="51">
        <v>1110</v>
      </c>
      <c r="M57" s="51"/>
      <c r="N57" s="51">
        <v>4875</v>
      </c>
      <c r="O57" s="51">
        <v>310</v>
      </c>
    </row>
    <row r="58" spans="1:15" ht="14.25">
      <c r="A58" s="33"/>
      <c r="B58" s="34"/>
      <c r="C58" s="34"/>
      <c r="D58" s="34"/>
      <c r="E58" s="34"/>
      <c r="F58" s="35"/>
      <c r="G58" s="35"/>
      <c r="H58" s="35"/>
      <c r="I58" s="35"/>
      <c r="J58" s="35"/>
      <c r="K58" s="35"/>
      <c r="L58" s="35"/>
      <c r="M58" s="35"/>
      <c r="N58" s="35"/>
      <c r="O58" s="35"/>
    </row>
    <row r="59" spans="1:15" ht="31.5" customHeight="1">
      <c r="A59" s="49" t="s">
        <v>45</v>
      </c>
      <c r="B59" s="49"/>
      <c r="C59" s="49"/>
      <c r="D59" s="49"/>
      <c r="E59" s="49"/>
      <c r="F59" s="49"/>
      <c r="G59" s="49"/>
      <c r="H59" s="49"/>
      <c r="I59" s="49"/>
      <c r="J59" s="49"/>
      <c r="K59" s="49"/>
      <c r="L59" s="49"/>
      <c r="M59" s="49"/>
      <c r="N59" s="49"/>
      <c r="O59" s="49"/>
    </row>
    <row r="60" spans="1:15" ht="14.25">
      <c r="A60" s="8"/>
      <c r="B60" s="36"/>
      <c r="C60" s="36"/>
      <c r="D60" s="24"/>
      <c r="E60" s="36"/>
      <c r="F60" s="37"/>
      <c r="G60" s="38"/>
      <c r="H60" s="37"/>
      <c r="I60" s="37"/>
      <c r="J60" s="38"/>
      <c r="K60" s="37"/>
      <c r="L60" s="38"/>
      <c r="M60" s="38"/>
      <c r="N60" s="37"/>
      <c r="O60" s="37"/>
    </row>
    <row r="61" spans="1:15" ht="14.25">
      <c r="A61" s="8" t="s">
        <v>44</v>
      </c>
      <c r="B61" s="36"/>
      <c r="C61" s="36"/>
      <c r="D61" s="24"/>
      <c r="E61" s="36"/>
      <c r="F61" s="37"/>
      <c r="G61" s="38"/>
      <c r="H61" s="37"/>
      <c r="I61" s="37"/>
      <c r="J61" s="38"/>
      <c r="K61" s="37"/>
      <c r="L61" s="38"/>
      <c r="M61" s="38"/>
      <c r="N61" s="38"/>
      <c r="O61" s="38"/>
    </row>
    <row r="62" spans="1:15" ht="14.25">
      <c r="A62" s="7"/>
      <c r="B62" s="36"/>
      <c r="C62" s="36"/>
      <c r="D62" s="24"/>
      <c r="E62" s="36"/>
      <c r="F62" s="37"/>
      <c r="G62" s="38"/>
      <c r="H62" s="37"/>
      <c r="I62" s="37"/>
      <c r="J62" s="38"/>
      <c r="K62" s="37"/>
      <c r="L62" s="38"/>
      <c r="M62" s="38"/>
      <c r="N62" s="37"/>
      <c r="O62" s="37"/>
    </row>
  </sheetData>
  <mergeCells count="9">
    <mergeCell ref="A38:O38"/>
    <mergeCell ref="A59:O59"/>
    <mergeCell ref="A1:O1"/>
    <mergeCell ref="B4:L4"/>
    <mergeCell ref="B5:C5"/>
    <mergeCell ref="E5:F5"/>
    <mergeCell ref="H5:I5"/>
    <mergeCell ref="K5:L5"/>
    <mergeCell ref="N5:O5"/>
  </mergeCells>
  <pageMargins left="0.7" right="0.7" top="0.75" bottom="0.75" header="0.3" footer="0.3"/>
  <pageSetup scale="72" fitToHeight="2"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workbookViewId="0">
      <selection sqref="A1:O1"/>
    </sheetView>
  </sheetViews>
  <sheetFormatPr defaultRowHeight="12.75"/>
  <cols>
    <col min="1" max="1" width="45.7109375" customWidth="1"/>
    <col min="2" max="3" width="11.7109375" customWidth="1"/>
    <col min="4" max="4" width="1.7109375" customWidth="1"/>
    <col min="5" max="6" width="11.7109375" customWidth="1"/>
    <col min="7" max="7" width="1.7109375" customWidth="1"/>
    <col min="8" max="9" width="11.7109375" customWidth="1"/>
    <col min="10" max="10" width="1.7109375" customWidth="1"/>
    <col min="11" max="12" width="11.7109375" customWidth="1"/>
    <col min="13" max="13" width="1.7109375" customWidth="1"/>
    <col min="14" max="256" width="11.7109375" customWidth="1"/>
  </cols>
  <sheetData>
    <row r="1" spans="1:15" ht="43.5" customHeight="1">
      <c r="A1" s="45" t="s">
        <v>34</v>
      </c>
      <c r="B1" s="45"/>
      <c r="C1" s="45"/>
      <c r="D1" s="45"/>
      <c r="E1" s="45"/>
      <c r="F1" s="45"/>
      <c r="G1" s="45"/>
      <c r="H1" s="45"/>
      <c r="I1" s="45"/>
      <c r="J1" s="45"/>
      <c r="K1" s="45"/>
      <c r="L1" s="45"/>
      <c r="M1" s="45"/>
      <c r="N1" s="45"/>
      <c r="O1" s="45"/>
    </row>
    <row r="2" spans="1:15" ht="20.25">
      <c r="A2" s="39" t="s">
        <v>46</v>
      </c>
      <c r="B2" s="7"/>
      <c r="C2" s="7"/>
      <c r="D2" s="7"/>
      <c r="E2" s="7"/>
      <c r="F2" s="10"/>
      <c r="G2" s="9"/>
      <c r="H2" s="10"/>
      <c r="I2" s="10"/>
      <c r="J2" s="9"/>
      <c r="K2" s="10"/>
      <c r="L2" s="10"/>
      <c r="M2" s="9"/>
      <c r="N2" s="9"/>
      <c r="O2" s="9"/>
    </row>
    <row r="3" spans="1:15" ht="14.25">
      <c r="A3" s="7"/>
      <c r="B3" s="7"/>
      <c r="C3" s="7"/>
      <c r="D3" s="7"/>
      <c r="E3" s="7"/>
      <c r="F3" s="9"/>
      <c r="G3" s="9"/>
      <c r="H3" s="9"/>
      <c r="I3" s="9"/>
      <c r="J3" s="9"/>
      <c r="K3" s="9"/>
      <c r="L3" s="9"/>
      <c r="M3" s="9"/>
      <c r="N3" s="9"/>
      <c r="O3" s="9"/>
    </row>
    <row r="4" spans="1:15" ht="14.25">
      <c r="A4" s="12"/>
      <c r="B4" s="41" t="s">
        <v>0</v>
      </c>
      <c r="C4" s="41"/>
      <c r="D4" s="41"/>
      <c r="E4" s="41"/>
      <c r="F4" s="41"/>
      <c r="G4" s="41"/>
      <c r="H4" s="41"/>
      <c r="I4" s="41"/>
      <c r="J4" s="41"/>
      <c r="K4" s="41"/>
      <c r="L4" s="41"/>
      <c r="M4" s="47"/>
      <c r="N4" s="47"/>
      <c r="O4" s="47"/>
    </row>
    <row r="5" spans="1:15" ht="14.25">
      <c r="A5" s="15"/>
      <c r="B5" s="42" t="s">
        <v>31</v>
      </c>
      <c r="C5" s="42"/>
      <c r="D5" s="14"/>
      <c r="E5" s="43" t="s">
        <v>1</v>
      </c>
      <c r="F5" s="43"/>
      <c r="G5" s="16"/>
      <c r="H5" s="44" t="s">
        <v>32</v>
      </c>
      <c r="I5" s="44"/>
      <c r="J5" s="16"/>
      <c r="K5" s="44" t="s">
        <v>2</v>
      </c>
      <c r="L5" s="44"/>
      <c r="M5" s="16"/>
      <c r="N5" s="44" t="s">
        <v>33</v>
      </c>
      <c r="O5" s="44"/>
    </row>
    <row r="6" spans="1:15" ht="14.25">
      <c r="A6" s="17" t="s">
        <v>30</v>
      </c>
      <c r="B6" s="18" t="s">
        <v>36</v>
      </c>
      <c r="C6" s="18" t="s">
        <v>37</v>
      </c>
      <c r="D6" s="19"/>
      <c r="E6" s="18" t="s">
        <v>36</v>
      </c>
      <c r="F6" s="18" t="s">
        <v>37</v>
      </c>
      <c r="G6" s="20"/>
      <c r="H6" s="18" t="s">
        <v>36</v>
      </c>
      <c r="I6" s="18" t="s">
        <v>37</v>
      </c>
      <c r="J6" s="20"/>
      <c r="K6" s="18" t="s">
        <v>36</v>
      </c>
      <c r="L6" s="18" t="s">
        <v>37</v>
      </c>
      <c r="M6" s="20"/>
      <c r="N6" s="18" t="s">
        <v>36</v>
      </c>
      <c r="O6" s="18" t="s">
        <v>37</v>
      </c>
    </row>
    <row r="7" spans="1:15" ht="14.25">
      <c r="A7" s="15"/>
      <c r="B7" s="21"/>
      <c r="C7" s="21"/>
      <c r="D7" s="22"/>
      <c r="E7" s="21"/>
      <c r="F7" s="21"/>
      <c r="G7" s="21"/>
      <c r="H7" s="21"/>
      <c r="I7" s="21"/>
      <c r="J7" s="21"/>
      <c r="K7" s="21"/>
      <c r="L7" s="21"/>
      <c r="M7" s="21"/>
      <c r="N7" s="21"/>
      <c r="O7" s="21"/>
    </row>
    <row r="8" spans="1:15" ht="16.5">
      <c r="A8" s="24" t="s">
        <v>38</v>
      </c>
      <c r="B8" s="24">
        <v>908985</v>
      </c>
      <c r="C8" s="24">
        <v>377567</v>
      </c>
      <c r="D8" s="24"/>
      <c r="E8" s="24">
        <v>770429</v>
      </c>
      <c r="F8" s="24">
        <v>273589</v>
      </c>
      <c r="G8" s="40"/>
      <c r="H8" s="40">
        <v>32855</v>
      </c>
      <c r="I8" s="40">
        <v>2902</v>
      </c>
      <c r="J8" s="40"/>
      <c r="K8" s="24">
        <v>105701</v>
      </c>
      <c r="L8" s="24">
        <v>101076</v>
      </c>
      <c r="M8" s="24"/>
      <c r="N8" s="24">
        <v>185311</v>
      </c>
      <c r="O8" s="24">
        <v>18187</v>
      </c>
    </row>
    <row r="9" spans="1:15" ht="14.25">
      <c r="A9" s="24"/>
      <c r="B9" s="40" t="s">
        <v>42</v>
      </c>
      <c r="C9" s="40"/>
      <c r="D9" s="24"/>
      <c r="E9" s="40"/>
      <c r="F9" s="40"/>
      <c r="G9" s="40"/>
      <c r="H9" s="40"/>
      <c r="I9" s="40"/>
      <c r="J9" s="40"/>
      <c r="K9" s="40"/>
      <c r="L9" s="40"/>
      <c r="M9" s="40"/>
      <c r="N9" s="40"/>
      <c r="O9" s="40"/>
    </row>
    <row r="10" spans="1:15" ht="16.5">
      <c r="A10" s="24" t="s">
        <v>39</v>
      </c>
      <c r="B10" s="24">
        <v>488873</v>
      </c>
      <c r="C10" s="24">
        <v>256188</v>
      </c>
      <c r="D10" s="24"/>
      <c r="E10" s="24">
        <v>455900</v>
      </c>
      <c r="F10" s="24">
        <v>215501</v>
      </c>
      <c r="G10" s="40"/>
      <c r="H10" s="40">
        <f>+H12+H21</f>
        <v>5205</v>
      </c>
      <c r="I10" s="40">
        <f>+I12+I21</f>
        <v>8</v>
      </c>
      <c r="J10" s="40"/>
      <c r="K10" s="24">
        <v>27768</v>
      </c>
      <c r="L10" s="24">
        <v>40679</v>
      </c>
      <c r="M10" s="24"/>
      <c r="N10" s="24">
        <v>110141</v>
      </c>
      <c r="O10" s="24">
        <v>15943</v>
      </c>
    </row>
    <row r="11" spans="1:15" ht="14.25">
      <c r="A11" s="24"/>
      <c r="B11" s="40"/>
      <c r="C11" s="40"/>
      <c r="D11" s="24"/>
      <c r="E11" s="40"/>
      <c r="F11" s="40"/>
      <c r="G11" s="40"/>
      <c r="H11" s="40"/>
      <c r="I11" s="40"/>
      <c r="J11" s="40"/>
      <c r="K11" s="40"/>
      <c r="L11" s="40"/>
      <c r="M11" s="40"/>
      <c r="N11" s="40"/>
      <c r="O11" s="40"/>
    </row>
    <row r="12" spans="1:15" ht="14.25">
      <c r="A12" s="24" t="s">
        <v>3</v>
      </c>
      <c r="B12" s="24">
        <f>SUM(B13:B19)</f>
        <v>316659</v>
      </c>
      <c r="C12" s="24">
        <f t="shared" ref="C12:O12" si="0">SUM(C13:C19)</f>
        <v>146049</v>
      </c>
      <c r="D12" s="24"/>
      <c r="E12" s="24">
        <f t="shared" si="0"/>
        <v>293484</v>
      </c>
      <c r="F12" s="24">
        <f t="shared" si="0"/>
        <v>128789</v>
      </c>
      <c r="G12" s="24">
        <f t="shared" si="0"/>
        <v>0</v>
      </c>
      <c r="H12" s="24">
        <f t="shared" si="0"/>
        <v>4733</v>
      </c>
      <c r="I12" s="24">
        <f t="shared" si="0"/>
        <v>7</v>
      </c>
      <c r="J12" s="24"/>
      <c r="K12" s="24">
        <f t="shared" si="0"/>
        <v>18442</v>
      </c>
      <c r="L12" s="24">
        <f t="shared" si="0"/>
        <v>17253</v>
      </c>
      <c r="M12" s="24">
        <f t="shared" si="0"/>
        <v>0</v>
      </c>
      <c r="N12" s="24">
        <f t="shared" si="0"/>
        <v>75252</v>
      </c>
      <c r="O12" s="24">
        <f t="shared" si="0"/>
        <v>12378</v>
      </c>
    </row>
    <row r="13" spans="1:15" ht="14.25">
      <c r="A13" s="24" t="s">
        <v>4</v>
      </c>
      <c r="B13" s="40">
        <f>E13 + H13 +K13</f>
        <v>70395</v>
      </c>
      <c r="C13" s="40">
        <f>F13 + I13 +L13</f>
        <v>14234</v>
      </c>
      <c r="D13" s="24"/>
      <c r="E13" s="55">
        <v>55538</v>
      </c>
      <c r="F13" s="55">
        <v>4197</v>
      </c>
      <c r="G13" s="55"/>
      <c r="H13" s="55">
        <v>2610</v>
      </c>
      <c r="I13" s="54">
        <v>6</v>
      </c>
      <c r="J13" s="54"/>
      <c r="K13" s="55">
        <v>12247</v>
      </c>
      <c r="L13" s="55">
        <v>10031</v>
      </c>
      <c r="M13" s="55"/>
      <c r="N13" s="55">
        <v>10614</v>
      </c>
      <c r="O13" s="54">
        <v>174</v>
      </c>
    </row>
    <row r="14" spans="1:15" ht="14.25">
      <c r="A14" s="24" t="s">
        <v>5</v>
      </c>
      <c r="B14" s="40">
        <f>E14 +K14</f>
        <v>75371</v>
      </c>
      <c r="C14" s="40">
        <f>F14+L14</f>
        <v>17412</v>
      </c>
      <c r="D14" s="24"/>
      <c r="E14" s="55">
        <v>71924</v>
      </c>
      <c r="F14" s="55">
        <v>11616</v>
      </c>
      <c r="G14" s="55"/>
      <c r="H14" s="56">
        <v>0</v>
      </c>
      <c r="I14" s="56">
        <v>0</v>
      </c>
      <c r="J14" s="54"/>
      <c r="K14" s="55">
        <v>3447</v>
      </c>
      <c r="L14" s="55">
        <v>5796</v>
      </c>
      <c r="M14" s="55"/>
      <c r="N14" s="55">
        <v>12682</v>
      </c>
      <c r="O14" s="54">
        <v>453</v>
      </c>
    </row>
    <row r="15" spans="1:15" ht="14.25">
      <c r="A15" s="24" t="s">
        <v>6</v>
      </c>
      <c r="B15" s="40">
        <f>E15 + H15 +K15</f>
        <v>2474</v>
      </c>
      <c r="C15" s="40">
        <f>F15 +L15</f>
        <v>866</v>
      </c>
      <c r="D15" s="24"/>
      <c r="E15" s="54">
        <v>397</v>
      </c>
      <c r="F15" s="54">
        <v>248</v>
      </c>
      <c r="G15" s="54"/>
      <c r="H15" s="55">
        <v>1442</v>
      </c>
      <c r="I15" s="56">
        <v>0</v>
      </c>
      <c r="J15" s="54"/>
      <c r="K15" s="54">
        <v>635</v>
      </c>
      <c r="L15" s="54">
        <v>618</v>
      </c>
      <c r="M15" s="55"/>
      <c r="N15" s="56">
        <v>0</v>
      </c>
      <c r="O15" s="56">
        <v>0</v>
      </c>
    </row>
    <row r="16" spans="1:15" ht="14.25">
      <c r="A16" s="24" t="s">
        <v>7</v>
      </c>
      <c r="B16" s="40">
        <f>E16 + H16 +K16</f>
        <v>5432</v>
      </c>
      <c r="C16" s="40">
        <f>F16 + I16 +L16</f>
        <v>1896</v>
      </c>
      <c r="D16" s="24"/>
      <c r="E16" s="55">
        <v>4546</v>
      </c>
      <c r="F16" s="55">
        <v>1146</v>
      </c>
      <c r="G16" s="55"/>
      <c r="H16" s="54">
        <v>302</v>
      </c>
      <c r="I16" s="54">
        <v>1</v>
      </c>
      <c r="J16" s="54"/>
      <c r="K16" s="54">
        <v>584</v>
      </c>
      <c r="L16" s="54">
        <v>749</v>
      </c>
      <c r="M16" s="55"/>
      <c r="N16" s="54">
        <v>852</v>
      </c>
      <c r="O16" s="54">
        <v>1</v>
      </c>
    </row>
    <row r="17" spans="1:15" ht="14.25">
      <c r="A17" s="24" t="s">
        <v>8</v>
      </c>
      <c r="B17" s="40">
        <f>E17 + H17 +K17</f>
        <v>8148</v>
      </c>
      <c r="C17" s="40">
        <f>F17+L17</f>
        <v>87</v>
      </c>
      <c r="D17" s="24"/>
      <c r="E17" s="55">
        <v>6240</v>
      </c>
      <c r="F17" s="54">
        <v>28</v>
      </c>
      <c r="G17" s="54"/>
      <c r="H17" s="54">
        <v>379</v>
      </c>
      <c r="I17" s="56">
        <v>0</v>
      </c>
      <c r="J17" s="54"/>
      <c r="K17" s="55">
        <v>1529</v>
      </c>
      <c r="L17" s="54">
        <v>59</v>
      </c>
      <c r="M17" s="55"/>
      <c r="N17" s="55">
        <v>1303</v>
      </c>
      <c r="O17" s="56">
        <v>0</v>
      </c>
    </row>
    <row r="18" spans="1:15" ht="14.25">
      <c r="A18" s="24" t="s">
        <v>9</v>
      </c>
      <c r="B18" s="40">
        <f>E18</f>
        <v>19469</v>
      </c>
      <c r="C18" s="40">
        <f>F18</f>
        <v>4570</v>
      </c>
      <c r="D18" s="24"/>
      <c r="E18" s="55">
        <v>19469</v>
      </c>
      <c r="F18" s="55">
        <v>4570</v>
      </c>
      <c r="G18" s="55"/>
      <c r="H18" s="56">
        <v>0</v>
      </c>
      <c r="I18" s="56">
        <v>0</v>
      </c>
      <c r="J18" s="54"/>
      <c r="K18" s="56">
        <v>0</v>
      </c>
      <c r="L18" s="56">
        <v>0</v>
      </c>
      <c r="M18" s="55"/>
      <c r="N18" s="55">
        <v>5640</v>
      </c>
      <c r="O18" s="54">
        <v>355</v>
      </c>
    </row>
    <row r="19" spans="1:15" ht="14.25">
      <c r="A19" s="24" t="s">
        <v>10</v>
      </c>
      <c r="B19" s="40">
        <f>E19</f>
        <v>135370</v>
      </c>
      <c r="C19" s="40">
        <f>F19</f>
        <v>106984</v>
      </c>
      <c r="D19" s="24"/>
      <c r="E19" s="55">
        <v>135370</v>
      </c>
      <c r="F19" s="55">
        <v>106984</v>
      </c>
      <c r="G19" s="55"/>
      <c r="H19" s="56">
        <v>0</v>
      </c>
      <c r="I19" s="56">
        <v>0</v>
      </c>
      <c r="J19" s="54"/>
      <c r="K19" s="56">
        <v>0</v>
      </c>
      <c r="L19" s="56">
        <v>0</v>
      </c>
      <c r="M19" s="55"/>
      <c r="N19" s="55">
        <v>44161</v>
      </c>
      <c r="O19" s="55">
        <v>11395</v>
      </c>
    </row>
    <row r="20" spans="1:15" ht="14.25">
      <c r="A20" s="24"/>
      <c r="B20" s="40"/>
      <c r="C20" s="40" t="s">
        <v>43</v>
      </c>
      <c r="D20" s="24"/>
      <c r="E20" s="40"/>
      <c r="F20" s="40"/>
      <c r="G20" s="40"/>
      <c r="H20" s="40"/>
      <c r="I20" s="40"/>
      <c r="J20" s="40"/>
      <c r="K20" s="40"/>
      <c r="L20" s="40"/>
      <c r="M20" s="40"/>
      <c r="N20" s="40"/>
      <c r="O20" s="40"/>
    </row>
    <row r="21" spans="1:15" ht="14.25">
      <c r="A21" s="24" t="s">
        <v>11</v>
      </c>
      <c r="B21" s="40">
        <f>SUM(B22:B24)</f>
        <v>164962</v>
      </c>
      <c r="C21" s="40">
        <f>SUM(C22:C24)</f>
        <v>107165</v>
      </c>
      <c r="D21" s="24"/>
      <c r="E21" s="40">
        <f>SUM(E22:E24)</f>
        <v>155275</v>
      </c>
      <c r="F21" s="40">
        <f>SUM(F22:F24)</f>
        <v>83828</v>
      </c>
      <c r="G21" s="40"/>
      <c r="H21" s="40">
        <f>SUM(H22:H24)</f>
        <v>472</v>
      </c>
      <c r="I21" s="40">
        <f>SUM(I22:I24)</f>
        <v>1</v>
      </c>
      <c r="J21" s="40"/>
      <c r="K21" s="40">
        <f>SUM(K22:K24)</f>
        <v>9215</v>
      </c>
      <c r="L21" s="40">
        <f>SUM(L22:L24)</f>
        <v>23337</v>
      </c>
      <c r="M21" s="40"/>
      <c r="N21" s="40">
        <f>SUM(N22:N24)</f>
        <v>33755</v>
      </c>
      <c r="O21" s="40">
        <f>SUM(O22:O24)</f>
        <v>3374</v>
      </c>
    </row>
    <row r="22" spans="1:15" ht="14.25">
      <c r="A22" s="24" t="s">
        <v>12</v>
      </c>
      <c r="B22" s="40">
        <f>E22 + H22 +K22</f>
        <v>5221</v>
      </c>
      <c r="C22" s="40">
        <f>F22 +L22</f>
        <v>2041</v>
      </c>
      <c r="D22" s="24"/>
      <c r="E22" s="54">
        <v>271</v>
      </c>
      <c r="F22" s="54">
        <v>949</v>
      </c>
      <c r="G22" s="54"/>
      <c r="H22" s="54">
        <v>472</v>
      </c>
      <c r="I22" s="54">
        <v>1</v>
      </c>
      <c r="J22" s="54"/>
      <c r="K22" s="55">
        <v>4478</v>
      </c>
      <c r="L22" s="55">
        <v>1092</v>
      </c>
      <c r="M22" s="55"/>
      <c r="N22" s="40">
        <v>0</v>
      </c>
      <c r="O22" s="40">
        <v>0</v>
      </c>
    </row>
    <row r="23" spans="1:15" ht="14.25">
      <c r="A23" s="24" t="s">
        <v>13</v>
      </c>
      <c r="B23" s="40">
        <f>E23 +K23</f>
        <v>101994</v>
      </c>
      <c r="C23" s="40">
        <f>F23 +L23</f>
        <v>65159</v>
      </c>
      <c r="D23" s="24"/>
      <c r="E23" s="55">
        <v>97257</v>
      </c>
      <c r="F23" s="55">
        <v>42914</v>
      </c>
      <c r="G23" s="55"/>
      <c r="H23" s="40">
        <v>0</v>
      </c>
      <c r="I23" s="40">
        <v>0</v>
      </c>
      <c r="J23" s="54"/>
      <c r="K23" s="55">
        <v>4737</v>
      </c>
      <c r="L23" s="55">
        <v>22245</v>
      </c>
      <c r="M23" s="55"/>
      <c r="N23" s="55">
        <v>17145</v>
      </c>
      <c r="O23" s="54">
        <v>590</v>
      </c>
    </row>
    <row r="24" spans="1:15" ht="14.25">
      <c r="A24" s="24" t="s">
        <v>10</v>
      </c>
      <c r="B24" s="40">
        <f>E24</f>
        <v>57747</v>
      </c>
      <c r="C24" s="40">
        <f>F24</f>
        <v>39965</v>
      </c>
      <c r="D24" s="24"/>
      <c r="E24" s="55">
        <v>57747</v>
      </c>
      <c r="F24" s="55">
        <v>39965</v>
      </c>
      <c r="G24" s="55"/>
      <c r="H24" s="40">
        <v>0</v>
      </c>
      <c r="I24" s="40">
        <v>0</v>
      </c>
      <c r="J24" s="54"/>
      <c r="K24" s="40">
        <v>0</v>
      </c>
      <c r="L24" s="40">
        <v>0</v>
      </c>
      <c r="M24" s="55"/>
      <c r="N24" s="55">
        <v>16610</v>
      </c>
      <c r="O24" s="55">
        <v>2784</v>
      </c>
    </row>
    <row r="25" spans="1:15" ht="14.25">
      <c r="A25" s="24"/>
      <c r="B25" s="40"/>
      <c r="C25" s="40"/>
      <c r="D25" s="24"/>
      <c r="E25" s="40"/>
      <c r="F25" s="40"/>
      <c r="G25" s="40"/>
      <c r="H25" s="40"/>
      <c r="I25" s="40"/>
      <c r="J25" s="40"/>
      <c r="K25" s="40"/>
      <c r="L25" s="40"/>
      <c r="M25" s="40"/>
      <c r="N25" s="40"/>
      <c r="O25" s="40"/>
    </row>
    <row r="26" spans="1:15" ht="16.5">
      <c r="A26" s="57" t="s">
        <v>40</v>
      </c>
      <c r="B26" s="40">
        <f>SUM(B27:B32)</f>
        <v>373480</v>
      </c>
      <c r="C26" s="40">
        <f>SUM(C27:C32)</f>
        <v>108573</v>
      </c>
      <c r="D26" s="24"/>
      <c r="E26" s="40">
        <f>SUM(E27:E32)</f>
        <v>269671</v>
      </c>
      <c r="F26" s="40">
        <f>SUM(F27:F32)</f>
        <v>46355</v>
      </c>
      <c r="G26" s="40"/>
      <c r="H26" s="40">
        <f>SUM(H27:H31)</f>
        <v>27650</v>
      </c>
      <c r="I26" s="40">
        <f>SUM(I27:I31)</f>
        <v>2894</v>
      </c>
      <c r="J26" s="40"/>
      <c r="K26" s="40">
        <f>SUM(K27:K31)</f>
        <v>76159</v>
      </c>
      <c r="L26" s="40">
        <f>SUM(L27:L31)</f>
        <v>59324</v>
      </c>
      <c r="M26" s="40"/>
      <c r="N26" s="40">
        <f>SUM(N27:N32)</f>
        <v>63766</v>
      </c>
      <c r="O26" s="40">
        <f>SUM(O27:O32)</f>
        <v>1395</v>
      </c>
    </row>
    <row r="27" spans="1:15" ht="14.25">
      <c r="A27" s="24" t="s">
        <v>14</v>
      </c>
      <c r="B27" s="40">
        <f t="shared" ref="B27:C31" si="1">E27 + H27 +K27</f>
        <v>175906</v>
      </c>
      <c r="C27" s="40">
        <f t="shared" si="1"/>
        <v>47315</v>
      </c>
      <c r="D27" s="24"/>
      <c r="E27" s="55">
        <v>112080</v>
      </c>
      <c r="F27" s="55">
        <v>16810</v>
      </c>
      <c r="G27" s="55"/>
      <c r="H27" s="55">
        <v>15437</v>
      </c>
      <c r="I27" s="55">
        <v>1081</v>
      </c>
      <c r="J27" s="55"/>
      <c r="K27" s="55">
        <v>48389</v>
      </c>
      <c r="L27" s="55">
        <v>29424</v>
      </c>
      <c r="M27" s="55"/>
      <c r="N27" s="55">
        <v>26965</v>
      </c>
      <c r="O27" s="54">
        <v>245</v>
      </c>
    </row>
    <row r="28" spans="1:15" ht="14.25">
      <c r="A28" s="24" t="s">
        <v>15</v>
      </c>
      <c r="B28" s="40">
        <f t="shared" si="1"/>
        <v>175255</v>
      </c>
      <c r="C28" s="40">
        <f t="shared" si="1"/>
        <v>54006</v>
      </c>
      <c r="D28" s="24"/>
      <c r="E28" s="55">
        <v>149948</v>
      </c>
      <c r="F28" s="55">
        <v>27773</v>
      </c>
      <c r="G28" s="55"/>
      <c r="H28" s="55">
        <v>4419</v>
      </c>
      <c r="I28" s="54">
        <v>994</v>
      </c>
      <c r="J28" s="54"/>
      <c r="K28" s="55">
        <v>20888</v>
      </c>
      <c r="L28" s="55">
        <v>25239</v>
      </c>
      <c r="M28" s="55"/>
      <c r="N28" s="55">
        <v>35265</v>
      </c>
      <c r="O28" s="55">
        <v>1065</v>
      </c>
    </row>
    <row r="29" spans="1:15" ht="14.25">
      <c r="A29" s="24" t="s">
        <v>16</v>
      </c>
      <c r="B29" s="40">
        <f t="shared" si="1"/>
        <v>14494</v>
      </c>
      <c r="C29" s="40">
        <f t="shared" si="1"/>
        <v>5276</v>
      </c>
      <c r="D29" s="24"/>
      <c r="E29" s="55">
        <v>6169</v>
      </c>
      <c r="F29" s="55">
        <v>1281</v>
      </c>
      <c r="G29" s="55"/>
      <c r="H29" s="55">
        <v>3238</v>
      </c>
      <c r="I29" s="54">
        <v>588</v>
      </c>
      <c r="J29" s="54"/>
      <c r="K29" s="55">
        <v>5087</v>
      </c>
      <c r="L29" s="55">
        <v>3407</v>
      </c>
      <c r="M29" s="55"/>
      <c r="N29" s="55">
        <v>1206</v>
      </c>
      <c r="O29" s="54">
        <v>53</v>
      </c>
    </row>
    <row r="30" spans="1:15" ht="14.25">
      <c r="A30" s="24" t="s">
        <v>17</v>
      </c>
      <c r="B30" s="40">
        <f t="shared" si="1"/>
        <v>1823</v>
      </c>
      <c r="C30" s="40">
        <f t="shared" si="1"/>
        <v>1127</v>
      </c>
      <c r="D30" s="24"/>
      <c r="E30" s="54">
        <v>384</v>
      </c>
      <c r="F30" s="54">
        <v>177</v>
      </c>
      <c r="G30" s="54"/>
      <c r="H30" s="55">
        <v>1080</v>
      </c>
      <c r="I30" s="54">
        <v>229</v>
      </c>
      <c r="J30" s="54"/>
      <c r="K30" s="54">
        <v>359</v>
      </c>
      <c r="L30" s="54">
        <v>721</v>
      </c>
      <c r="M30" s="55"/>
      <c r="N30" s="54">
        <v>81</v>
      </c>
      <c r="O30" s="40">
        <v>0</v>
      </c>
    </row>
    <row r="31" spans="1:15" ht="14.25">
      <c r="A31" s="24" t="s">
        <v>18</v>
      </c>
      <c r="B31" s="40">
        <f t="shared" si="1"/>
        <v>5882</v>
      </c>
      <c r="C31" s="40">
        <f t="shared" si="1"/>
        <v>599</v>
      </c>
      <c r="D31" s="24"/>
      <c r="E31" s="54">
        <v>970</v>
      </c>
      <c r="F31" s="54">
        <v>64</v>
      </c>
      <c r="G31" s="54"/>
      <c r="H31" s="55">
        <v>3476</v>
      </c>
      <c r="I31" s="54">
        <v>2</v>
      </c>
      <c r="J31" s="54"/>
      <c r="K31" s="55">
        <v>1436</v>
      </c>
      <c r="L31" s="54">
        <v>533</v>
      </c>
      <c r="M31" s="55"/>
      <c r="N31" s="54">
        <v>212</v>
      </c>
      <c r="O31" s="40">
        <v>0</v>
      </c>
    </row>
    <row r="32" spans="1:15" ht="14.25">
      <c r="A32" s="24" t="s">
        <v>19</v>
      </c>
      <c r="B32" s="40">
        <f>E32</f>
        <v>120</v>
      </c>
      <c r="C32" s="40">
        <f>F32</f>
        <v>250</v>
      </c>
      <c r="D32" s="24"/>
      <c r="E32" s="54">
        <v>120</v>
      </c>
      <c r="F32" s="54">
        <v>250</v>
      </c>
      <c r="G32" s="54"/>
      <c r="H32" s="40">
        <v>0</v>
      </c>
      <c r="I32" s="40">
        <v>0</v>
      </c>
      <c r="J32" s="54"/>
      <c r="K32" s="40">
        <v>0</v>
      </c>
      <c r="L32" s="40">
        <v>0</v>
      </c>
      <c r="M32" s="54"/>
      <c r="N32" s="54">
        <v>37</v>
      </c>
      <c r="O32" s="54">
        <v>32</v>
      </c>
    </row>
    <row r="33" spans="1:15" ht="14.25">
      <c r="A33" s="24"/>
      <c r="B33" s="7"/>
      <c r="C33" s="7"/>
      <c r="D33" s="7"/>
      <c r="E33" s="7"/>
      <c r="F33" s="7"/>
      <c r="G33" s="7"/>
      <c r="H33" s="7"/>
      <c r="I33" s="7"/>
      <c r="J33" s="7"/>
      <c r="K33" s="7"/>
      <c r="L33" s="7"/>
      <c r="M33" s="7"/>
      <c r="N33" s="7"/>
      <c r="O33" s="7"/>
    </row>
    <row r="34" spans="1:15" ht="14.25">
      <c r="A34" s="24" t="s">
        <v>20</v>
      </c>
      <c r="B34" s="40">
        <f>E34+ K34</f>
        <v>43628</v>
      </c>
      <c r="C34" s="40">
        <f>F34+ L34</f>
        <v>11189</v>
      </c>
      <c r="D34" s="24"/>
      <c r="E34" s="55">
        <v>41854</v>
      </c>
      <c r="F34" s="55">
        <v>10116</v>
      </c>
      <c r="G34" s="55"/>
      <c r="H34" s="40">
        <v>0</v>
      </c>
      <c r="I34" s="40">
        <v>0</v>
      </c>
      <c r="J34" s="55"/>
      <c r="K34" s="55">
        <v>1774</v>
      </c>
      <c r="L34" s="55">
        <v>1073</v>
      </c>
      <c r="M34" s="55"/>
      <c r="N34" s="55">
        <v>10462</v>
      </c>
      <c r="O34" s="55">
        <v>793</v>
      </c>
    </row>
    <row r="35" spans="1:15" ht="14.25">
      <c r="A35" s="24"/>
      <c r="B35" s="40"/>
      <c r="C35" s="40"/>
      <c r="D35" s="24"/>
      <c r="E35" s="40"/>
      <c r="F35" s="40"/>
      <c r="G35" s="40"/>
      <c r="H35" s="40"/>
      <c r="I35" s="40"/>
      <c r="J35" s="40"/>
      <c r="K35" s="40"/>
      <c r="L35" s="40"/>
      <c r="M35" s="40"/>
      <c r="N35" s="40"/>
      <c r="O35" s="40"/>
    </row>
    <row r="36" spans="1:15" ht="14.25">
      <c r="A36" s="60" t="s">
        <v>29</v>
      </c>
      <c r="B36" s="60"/>
      <c r="C36" s="60"/>
      <c r="D36" s="60"/>
      <c r="E36" s="60"/>
      <c r="F36" s="60"/>
      <c r="G36" s="60"/>
      <c r="H36" s="60"/>
      <c r="I36" s="60"/>
      <c r="J36" s="60"/>
      <c r="K36" s="60"/>
      <c r="L36" s="60"/>
      <c r="M36" s="60"/>
      <c r="N36" s="60"/>
      <c r="O36" s="60"/>
    </row>
    <row r="37" spans="1:15" ht="14.25">
      <c r="A37" s="24"/>
      <c r="B37" s="40"/>
      <c r="C37" s="40"/>
      <c r="D37" s="24"/>
      <c r="E37" s="40"/>
      <c r="F37" s="40"/>
      <c r="G37" s="40"/>
      <c r="H37" s="40"/>
      <c r="I37" s="40"/>
      <c r="J37" s="40"/>
      <c r="K37" s="40"/>
      <c r="L37" s="40"/>
      <c r="M37" s="40"/>
      <c r="N37" s="40"/>
      <c r="O37" s="40"/>
    </row>
    <row r="38" spans="1:15" ht="14.25">
      <c r="A38" s="24" t="s">
        <v>21</v>
      </c>
      <c r="B38" s="40">
        <f>E38 + H38 +K38</f>
        <v>908979</v>
      </c>
      <c r="C38" s="40">
        <f>F38 + I38 +L38</f>
        <v>377549</v>
      </c>
      <c r="D38" s="24"/>
      <c r="E38" s="40">
        <f>SUM(E42:E55)</f>
        <v>770429</v>
      </c>
      <c r="F38" s="40">
        <f>SUM(F42:F55)</f>
        <v>273589</v>
      </c>
      <c r="G38" s="40"/>
      <c r="H38" s="40">
        <f>SUM(H42:H55)</f>
        <v>32861</v>
      </c>
      <c r="I38" s="40">
        <f>SUM(I42:I55)</f>
        <v>2904</v>
      </c>
      <c r="J38" s="40"/>
      <c r="K38" s="40">
        <f>SUM(K42:K55)</f>
        <v>105689</v>
      </c>
      <c r="L38" s="40">
        <f>SUM(L42:L55)</f>
        <v>101056</v>
      </c>
      <c r="M38" s="40"/>
      <c r="N38" s="40">
        <f>SUM(N42:N55)</f>
        <v>186010</v>
      </c>
      <c r="O38" s="40">
        <f>SUM(O42:O55)</f>
        <v>18187</v>
      </c>
    </row>
    <row r="39" spans="1:15" ht="14.25">
      <c r="A39" s="24"/>
      <c r="B39" s="40"/>
      <c r="C39" s="40"/>
      <c r="D39" s="24"/>
      <c r="E39" s="40"/>
      <c r="F39" s="40"/>
      <c r="G39" s="40"/>
      <c r="H39" s="40"/>
      <c r="I39" s="40"/>
      <c r="J39" s="40"/>
      <c r="K39" s="40"/>
      <c r="L39" s="40"/>
      <c r="M39" s="40"/>
      <c r="N39" s="40"/>
      <c r="O39" s="40"/>
    </row>
    <row r="40" spans="1:15" ht="14.25">
      <c r="A40" s="24" t="s">
        <v>22</v>
      </c>
      <c r="B40" s="40"/>
      <c r="C40" s="40"/>
      <c r="D40" s="24"/>
      <c r="E40" s="40"/>
      <c r="F40" s="40"/>
      <c r="G40" s="40"/>
      <c r="H40" s="40"/>
      <c r="I40" s="40"/>
      <c r="J40" s="40"/>
      <c r="K40" s="40"/>
      <c r="L40" s="40"/>
      <c r="M40" s="40"/>
      <c r="N40" s="40"/>
      <c r="O40" s="40"/>
    </row>
    <row r="41" spans="1:15" ht="14.25">
      <c r="A41" s="24" t="s">
        <v>3</v>
      </c>
      <c r="B41" s="40"/>
      <c r="C41" s="40"/>
      <c r="D41" s="24"/>
      <c r="E41" s="40"/>
      <c r="F41" s="40"/>
      <c r="G41" s="40"/>
      <c r="H41" s="40"/>
      <c r="I41" s="40"/>
      <c r="J41" s="40"/>
      <c r="K41" s="40"/>
      <c r="L41" s="40"/>
      <c r="M41" s="40"/>
      <c r="N41" s="40"/>
      <c r="O41" s="40"/>
    </row>
    <row r="42" spans="1:15" ht="14.25">
      <c r="A42" s="24" t="s">
        <v>23</v>
      </c>
      <c r="B42" s="40">
        <f>E42</f>
        <v>135370</v>
      </c>
      <c r="C42" s="40">
        <f>F42</f>
        <v>106984</v>
      </c>
      <c r="D42" s="24"/>
      <c r="E42" s="55">
        <v>135370</v>
      </c>
      <c r="F42" s="55">
        <v>106984</v>
      </c>
      <c r="G42" s="55"/>
      <c r="H42" s="40">
        <v>0</v>
      </c>
      <c r="I42" s="40">
        <v>0</v>
      </c>
      <c r="J42" s="54"/>
      <c r="K42" s="40">
        <v>0</v>
      </c>
      <c r="L42" s="40">
        <v>0</v>
      </c>
      <c r="M42" s="55"/>
      <c r="N42" s="55">
        <v>44161</v>
      </c>
      <c r="O42" s="55">
        <v>11395</v>
      </c>
    </row>
    <row r="43" spans="1:15" ht="14.25">
      <c r="A43" s="24" t="s">
        <v>24</v>
      </c>
      <c r="B43" s="40">
        <f>E43 + H43 +K43</f>
        <v>188541</v>
      </c>
      <c r="C43" s="40">
        <f>F43 + I43 +L43</f>
        <v>42038</v>
      </c>
      <c r="D43" s="24"/>
      <c r="E43" s="55">
        <v>165255</v>
      </c>
      <c r="F43" s="55">
        <v>24689</v>
      </c>
      <c r="G43" s="55"/>
      <c r="H43" s="55">
        <v>4733</v>
      </c>
      <c r="I43" s="54">
        <v>7</v>
      </c>
      <c r="J43" s="54"/>
      <c r="K43" s="55">
        <v>18553</v>
      </c>
      <c r="L43" s="55">
        <v>17342</v>
      </c>
      <c r="M43" s="55"/>
      <c r="N43" s="55">
        <v>32924</v>
      </c>
      <c r="O43" s="55">
        <v>1174</v>
      </c>
    </row>
    <row r="44" spans="1:15" ht="14.25">
      <c r="A44" s="24"/>
      <c r="B44" s="40"/>
      <c r="C44" s="40"/>
      <c r="D44" s="24"/>
      <c r="E44" s="40"/>
      <c r="F44" s="40"/>
      <c r="G44" s="40"/>
      <c r="H44" s="40"/>
      <c r="I44" s="40"/>
      <c r="J44" s="40"/>
      <c r="K44" s="40"/>
      <c r="L44" s="40"/>
      <c r="M44" s="40"/>
      <c r="N44" s="40"/>
      <c r="O44" s="40"/>
    </row>
    <row r="45" spans="1:15" ht="14.25">
      <c r="A45" s="24" t="s">
        <v>11</v>
      </c>
      <c r="B45" s="40"/>
      <c r="C45" s="40"/>
      <c r="D45" s="24"/>
      <c r="E45" s="40"/>
      <c r="F45" s="40"/>
      <c r="G45" s="40"/>
      <c r="H45" s="40"/>
      <c r="I45" s="40"/>
      <c r="J45" s="40"/>
      <c r="K45" s="40"/>
      <c r="L45" s="40"/>
      <c r="M45" s="40"/>
      <c r="N45" s="40"/>
      <c r="O45" s="40"/>
    </row>
    <row r="46" spans="1:15" ht="14.25">
      <c r="A46" s="24" t="s">
        <v>23</v>
      </c>
      <c r="B46" s="40">
        <f>E46</f>
        <v>57747</v>
      </c>
      <c r="C46" s="40">
        <f>F46</f>
        <v>39965</v>
      </c>
      <c r="D46" s="24"/>
      <c r="E46" s="55">
        <v>57747</v>
      </c>
      <c r="F46" s="55">
        <v>39965</v>
      </c>
      <c r="G46" s="55"/>
      <c r="H46" s="40">
        <v>0</v>
      </c>
      <c r="I46" s="40">
        <v>0</v>
      </c>
      <c r="J46" s="54"/>
      <c r="K46" s="40">
        <v>0</v>
      </c>
      <c r="L46" s="40">
        <v>0</v>
      </c>
      <c r="M46" s="55"/>
      <c r="N46" s="55">
        <v>16610</v>
      </c>
      <c r="O46" s="55">
        <v>2784</v>
      </c>
    </row>
    <row r="47" spans="1:15" ht="14.25">
      <c r="A47" s="24" t="s">
        <v>24</v>
      </c>
      <c r="B47" s="40">
        <f>E47 + H47 +K47</f>
        <v>107215</v>
      </c>
      <c r="C47" s="40">
        <f>F47  +L47</f>
        <v>67198</v>
      </c>
      <c r="D47" s="24"/>
      <c r="E47" s="55">
        <v>97528</v>
      </c>
      <c r="F47" s="55">
        <v>43863</v>
      </c>
      <c r="G47" s="55"/>
      <c r="H47" s="54">
        <v>478</v>
      </c>
      <c r="I47" s="54">
        <v>3</v>
      </c>
      <c r="J47" s="54"/>
      <c r="K47" s="55">
        <v>9209</v>
      </c>
      <c r="L47" s="55">
        <v>23335</v>
      </c>
      <c r="M47" s="55"/>
      <c r="N47" s="55">
        <v>17145</v>
      </c>
      <c r="O47" s="54">
        <v>590</v>
      </c>
    </row>
    <row r="48" spans="1:15" ht="14.25">
      <c r="A48" s="24"/>
      <c r="B48" s="40"/>
      <c r="C48" s="40"/>
      <c r="D48" s="24"/>
      <c r="E48" s="40"/>
      <c r="F48" s="40"/>
      <c r="G48" s="40"/>
      <c r="H48" s="40"/>
      <c r="I48" s="40"/>
      <c r="J48" s="40"/>
      <c r="K48" s="40"/>
      <c r="L48" s="40"/>
      <c r="M48" s="40"/>
      <c r="N48" s="40"/>
      <c r="O48" s="40"/>
    </row>
    <row r="49" spans="1:15" ht="14.25">
      <c r="A49" s="24" t="s">
        <v>25</v>
      </c>
      <c r="B49" s="40"/>
      <c r="C49" s="40"/>
      <c r="D49" s="24"/>
      <c r="E49" s="40"/>
      <c r="F49" s="40"/>
      <c r="G49" s="40"/>
      <c r="H49" s="40"/>
      <c r="I49" s="40"/>
      <c r="J49" s="40"/>
      <c r="K49" s="40"/>
      <c r="L49" s="40"/>
      <c r="M49" s="40"/>
      <c r="N49" s="40"/>
      <c r="O49" s="40"/>
    </row>
    <row r="50" spans="1:15" ht="14.25">
      <c r="A50" s="24" t="s">
        <v>26</v>
      </c>
      <c r="B50" s="40">
        <f>E50</f>
        <v>3004</v>
      </c>
      <c r="C50" s="40">
        <f>F50</f>
        <v>1617</v>
      </c>
      <c r="D50" s="24"/>
      <c r="E50" s="55">
        <v>3004</v>
      </c>
      <c r="F50" s="55">
        <v>1617</v>
      </c>
      <c r="G50" s="55"/>
      <c r="H50" s="40">
        <v>0</v>
      </c>
      <c r="I50" s="40">
        <v>0</v>
      </c>
      <c r="J50" s="54"/>
      <c r="K50" s="40">
        <v>0</v>
      </c>
      <c r="L50" s="40">
        <v>0</v>
      </c>
      <c r="M50" s="55"/>
      <c r="N50" s="54">
        <v>942</v>
      </c>
      <c r="O50" s="54">
        <v>56</v>
      </c>
    </row>
    <row r="51" spans="1:15" ht="14.25">
      <c r="A51" s="24" t="s">
        <v>27</v>
      </c>
      <c r="B51" s="40">
        <f>E51 + H51 +K51</f>
        <v>373474</v>
      </c>
      <c r="C51" s="40">
        <f>F51 + I51 +L51</f>
        <v>108555</v>
      </c>
      <c r="D51" s="24"/>
      <c r="E51" s="55">
        <v>269671</v>
      </c>
      <c r="F51" s="55">
        <v>46355</v>
      </c>
      <c r="G51" s="55"/>
      <c r="H51" s="55">
        <v>27650</v>
      </c>
      <c r="I51" s="55">
        <v>2894</v>
      </c>
      <c r="J51" s="55"/>
      <c r="K51" s="55">
        <v>76153</v>
      </c>
      <c r="L51" s="55">
        <v>59306</v>
      </c>
      <c r="M51" s="55"/>
      <c r="N51" s="55">
        <v>63766</v>
      </c>
      <c r="O51" s="55">
        <v>1395</v>
      </c>
    </row>
    <row r="52" spans="1:15" ht="14.25">
      <c r="A52" s="24"/>
      <c r="B52" s="40"/>
      <c r="C52" s="40"/>
      <c r="D52" s="24"/>
      <c r="E52" s="40"/>
      <c r="F52" s="40"/>
      <c r="G52" s="40"/>
      <c r="H52" s="40"/>
      <c r="I52" s="40"/>
      <c r="J52" s="40"/>
      <c r="K52" s="40"/>
      <c r="L52" s="40"/>
      <c r="M52" s="40"/>
      <c r="N52" s="40"/>
      <c r="O52" s="40"/>
    </row>
    <row r="53" spans="1:15" ht="14.25">
      <c r="A53" s="24" t="s">
        <v>20</v>
      </c>
      <c r="B53" s="40"/>
      <c r="C53" s="40"/>
      <c r="D53" s="24"/>
      <c r="E53" s="40"/>
      <c r="F53" s="40"/>
      <c r="G53" s="40"/>
      <c r="H53" s="40"/>
      <c r="I53" s="40"/>
      <c r="J53" s="40"/>
      <c r="K53" s="40"/>
      <c r="L53" s="40"/>
      <c r="M53" s="40"/>
      <c r="N53" s="40"/>
      <c r="O53" s="40"/>
    </row>
    <row r="54" spans="1:15" ht="14.25">
      <c r="A54" s="24" t="s">
        <v>26</v>
      </c>
      <c r="B54" s="40">
        <f>E54</f>
        <v>17725</v>
      </c>
      <c r="C54" s="40">
        <f>F54</f>
        <v>3445</v>
      </c>
      <c r="D54" s="24"/>
      <c r="E54" s="55">
        <v>17725</v>
      </c>
      <c r="F54" s="55">
        <v>3445</v>
      </c>
      <c r="G54" s="55"/>
      <c r="H54" s="40">
        <v>0</v>
      </c>
      <c r="I54" s="40">
        <v>0</v>
      </c>
      <c r="J54" s="54"/>
      <c r="K54" s="40">
        <v>0</v>
      </c>
      <c r="L54" s="40">
        <v>0</v>
      </c>
      <c r="M54" s="54"/>
      <c r="N54" s="55">
        <v>4731</v>
      </c>
      <c r="O54" s="54">
        <v>215</v>
      </c>
    </row>
    <row r="55" spans="1:15" ht="14.25">
      <c r="A55" s="24" t="s">
        <v>27</v>
      </c>
      <c r="B55" s="40">
        <f>E55 + K55</f>
        <v>25903</v>
      </c>
      <c r="C55" s="40">
        <f>F55 + L55</f>
        <v>7744</v>
      </c>
      <c r="D55" s="24"/>
      <c r="E55" s="55">
        <v>24129</v>
      </c>
      <c r="F55" s="55">
        <v>6671</v>
      </c>
      <c r="G55" s="55"/>
      <c r="H55" s="40">
        <v>0</v>
      </c>
      <c r="I55" s="40">
        <v>0</v>
      </c>
      <c r="J55" s="54"/>
      <c r="K55" s="55">
        <v>1774</v>
      </c>
      <c r="L55" s="55">
        <v>1073</v>
      </c>
      <c r="M55" s="55"/>
      <c r="N55" s="55">
        <v>5731</v>
      </c>
      <c r="O55" s="54">
        <v>578</v>
      </c>
    </row>
    <row r="56" spans="1:15" ht="14.25">
      <c r="A56" s="58"/>
      <c r="B56" s="59"/>
      <c r="C56" s="59"/>
      <c r="D56" s="59"/>
      <c r="E56" s="59"/>
      <c r="F56" s="59"/>
      <c r="G56" s="59"/>
      <c r="H56" s="59"/>
      <c r="I56" s="59"/>
      <c r="J56" s="59"/>
      <c r="K56" s="59"/>
      <c r="L56" s="59"/>
      <c r="M56" s="59"/>
      <c r="N56" s="59"/>
      <c r="O56" s="59"/>
    </row>
    <row r="57" spans="1:15" ht="30" customHeight="1">
      <c r="A57" s="61" t="s">
        <v>45</v>
      </c>
      <c r="B57" s="61"/>
      <c r="C57" s="61"/>
      <c r="D57" s="61"/>
      <c r="E57" s="61"/>
      <c r="F57" s="61"/>
      <c r="G57" s="61"/>
      <c r="H57" s="61"/>
      <c r="I57" s="61"/>
      <c r="J57" s="61"/>
      <c r="K57" s="61"/>
      <c r="L57" s="61"/>
      <c r="M57" s="61"/>
      <c r="N57" s="61"/>
      <c r="O57" s="61"/>
    </row>
    <row r="58" spans="1:15" ht="14.25">
      <c r="A58" s="8"/>
      <c r="B58" s="36"/>
      <c r="C58" s="36"/>
      <c r="D58" s="24"/>
      <c r="E58" s="36"/>
      <c r="F58" s="36"/>
      <c r="G58" s="24"/>
      <c r="H58" s="36"/>
      <c r="I58" s="36"/>
      <c r="J58" s="24"/>
      <c r="K58" s="36"/>
      <c r="L58" s="24"/>
      <c r="M58" s="24"/>
      <c r="N58" s="36"/>
      <c r="O58" s="36"/>
    </row>
    <row r="59" spans="1:15" ht="14.25">
      <c r="A59" s="8" t="s">
        <v>50</v>
      </c>
      <c r="B59" s="36"/>
      <c r="C59" s="36"/>
      <c r="D59" s="24"/>
      <c r="E59" s="36"/>
      <c r="F59" s="36"/>
      <c r="G59" s="24"/>
      <c r="H59" s="36"/>
      <c r="I59" s="36"/>
      <c r="J59" s="24"/>
      <c r="K59" s="36"/>
      <c r="L59" s="24"/>
      <c r="M59" s="24"/>
      <c r="N59" s="24"/>
      <c r="O59" s="24"/>
    </row>
  </sheetData>
  <mergeCells count="9">
    <mergeCell ref="A36:O36"/>
    <mergeCell ref="A57:O57"/>
    <mergeCell ref="A1:O1"/>
    <mergeCell ref="B4:L4"/>
    <mergeCell ref="B5:C5"/>
    <mergeCell ref="E5:F5"/>
    <mergeCell ref="H5:I5"/>
    <mergeCell ref="K5:L5"/>
    <mergeCell ref="N5:O5"/>
  </mergeCells>
  <pageMargins left="0.7" right="0.7" top="0.75" bottom="0.75" header="0.3" footer="0.3"/>
  <pageSetup scale="72" fitToHeight="2"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workbookViewId="0">
      <selection sqref="A1:O1"/>
    </sheetView>
  </sheetViews>
  <sheetFormatPr defaultRowHeight="12.75"/>
  <cols>
    <col min="1" max="1" width="45.7109375" customWidth="1"/>
    <col min="2" max="3" width="11.7109375" customWidth="1"/>
    <col min="4" max="4" width="1.7109375" customWidth="1"/>
    <col min="5" max="6" width="11.7109375" customWidth="1"/>
    <col min="7" max="7" width="1.7109375" customWidth="1"/>
    <col min="8" max="9" width="11.7109375" customWidth="1"/>
    <col min="10" max="10" width="1.7109375" customWidth="1"/>
    <col min="11" max="12" width="11.7109375" customWidth="1"/>
    <col min="13" max="13" width="1.7109375" customWidth="1"/>
    <col min="14" max="256" width="11.7109375" customWidth="1"/>
  </cols>
  <sheetData>
    <row r="1" spans="1:15" ht="42" customHeight="1">
      <c r="A1" s="45" t="s">
        <v>34</v>
      </c>
      <c r="B1" s="45"/>
      <c r="C1" s="45"/>
      <c r="D1" s="45"/>
      <c r="E1" s="45"/>
      <c r="F1" s="45"/>
      <c r="G1" s="45"/>
      <c r="H1" s="45"/>
      <c r="I1" s="45"/>
      <c r="J1" s="45"/>
      <c r="K1" s="45"/>
      <c r="L1" s="45"/>
      <c r="M1" s="45"/>
      <c r="N1" s="45"/>
      <c r="O1" s="45"/>
    </row>
    <row r="2" spans="1:15" ht="20.25">
      <c r="A2" s="39" t="s">
        <v>51</v>
      </c>
      <c r="B2" s="7"/>
      <c r="C2" s="7"/>
      <c r="D2" s="7"/>
      <c r="E2" s="7"/>
      <c r="F2" s="10"/>
      <c r="G2" s="9"/>
      <c r="H2" s="10"/>
      <c r="I2" s="10"/>
      <c r="J2" s="9"/>
      <c r="K2" s="10"/>
      <c r="L2" s="10"/>
      <c r="M2" s="9"/>
      <c r="N2" s="9"/>
      <c r="O2" s="9"/>
    </row>
    <row r="3" spans="1:15" ht="14.25">
      <c r="A3" s="7"/>
      <c r="B3" s="7"/>
      <c r="C3" s="7"/>
      <c r="D3" s="7"/>
      <c r="E3" s="7"/>
      <c r="F3" s="9"/>
      <c r="G3" s="9"/>
      <c r="H3" s="9"/>
      <c r="I3" s="9"/>
      <c r="J3" s="9"/>
      <c r="K3" s="9"/>
      <c r="L3" s="9"/>
      <c r="M3" s="9"/>
      <c r="N3" s="9"/>
      <c r="O3" s="9"/>
    </row>
    <row r="4" spans="1:15" ht="14.25">
      <c r="A4" s="12"/>
      <c r="B4" s="41" t="s">
        <v>0</v>
      </c>
      <c r="C4" s="41"/>
      <c r="D4" s="41"/>
      <c r="E4" s="41"/>
      <c r="F4" s="41"/>
      <c r="G4" s="41"/>
      <c r="H4" s="41"/>
      <c r="I4" s="41"/>
      <c r="J4" s="41"/>
      <c r="K4" s="41"/>
      <c r="L4" s="41"/>
      <c r="M4" s="47"/>
      <c r="N4" s="47"/>
      <c r="O4" s="47"/>
    </row>
    <row r="5" spans="1:15" ht="14.25">
      <c r="A5" s="15"/>
      <c r="B5" s="42" t="s">
        <v>31</v>
      </c>
      <c r="C5" s="42"/>
      <c r="D5" s="14"/>
      <c r="E5" s="43" t="s">
        <v>1</v>
      </c>
      <c r="F5" s="43"/>
      <c r="G5" s="16"/>
      <c r="H5" s="44" t="s">
        <v>32</v>
      </c>
      <c r="I5" s="44"/>
      <c r="J5" s="16"/>
      <c r="K5" s="44" t="s">
        <v>2</v>
      </c>
      <c r="L5" s="44"/>
      <c r="M5" s="16"/>
      <c r="N5" s="44" t="s">
        <v>33</v>
      </c>
      <c r="O5" s="44"/>
    </row>
    <row r="6" spans="1:15" ht="14.25">
      <c r="A6" s="17" t="s">
        <v>30</v>
      </c>
      <c r="B6" s="18" t="s">
        <v>36</v>
      </c>
      <c r="C6" s="18" t="s">
        <v>37</v>
      </c>
      <c r="D6" s="19"/>
      <c r="E6" s="18" t="s">
        <v>36</v>
      </c>
      <c r="F6" s="18" t="s">
        <v>37</v>
      </c>
      <c r="G6" s="20"/>
      <c r="H6" s="18" t="s">
        <v>36</v>
      </c>
      <c r="I6" s="18" t="s">
        <v>37</v>
      </c>
      <c r="J6" s="20"/>
      <c r="K6" s="18" t="s">
        <v>36</v>
      </c>
      <c r="L6" s="18" t="s">
        <v>37</v>
      </c>
      <c r="M6" s="20"/>
      <c r="N6" s="18" t="s">
        <v>36</v>
      </c>
      <c r="O6" s="18" t="s">
        <v>37</v>
      </c>
    </row>
    <row r="7" spans="1:15" ht="14.25">
      <c r="A7" s="15"/>
      <c r="B7" s="21"/>
      <c r="C7" s="21"/>
      <c r="D7" s="22"/>
      <c r="E7" s="21"/>
      <c r="F7" s="21"/>
      <c r="G7" s="21"/>
      <c r="H7" s="21"/>
      <c r="I7" s="21"/>
      <c r="J7" s="21"/>
      <c r="K7" s="21"/>
      <c r="L7" s="21"/>
      <c r="M7" s="21"/>
      <c r="N7" s="21"/>
      <c r="O7" s="21"/>
    </row>
    <row r="8" spans="1:15" ht="14.25">
      <c r="A8" s="24" t="s">
        <v>21</v>
      </c>
      <c r="B8" s="40">
        <f>+B10+B25+B34</f>
        <v>911768</v>
      </c>
      <c r="C8" s="40">
        <f>+C10+C25+C34</f>
        <v>360793</v>
      </c>
      <c r="D8" s="24"/>
      <c r="E8" s="40">
        <f>+E10+E25+E34</f>
        <v>773978</v>
      </c>
      <c r="F8" s="40">
        <f>+F10+F25+F34</f>
        <v>252430</v>
      </c>
      <c r="G8" s="40"/>
      <c r="H8" s="40">
        <f>+H10+ H25 + H34</f>
        <v>32310</v>
      </c>
      <c r="I8" s="40">
        <f>+I10+I25 + I34</f>
        <v>2739</v>
      </c>
      <c r="J8" s="40"/>
      <c r="K8" s="40">
        <f>+K10+ K25 + K34</f>
        <v>105480</v>
      </c>
      <c r="L8" s="40">
        <f>+L10+L25+L34</f>
        <v>105624</v>
      </c>
      <c r="M8" s="40"/>
      <c r="N8" s="40">
        <f>+N10+N25+N34</f>
        <v>189475</v>
      </c>
      <c r="O8" s="40">
        <f>+O10+O25+O34</f>
        <v>21548</v>
      </c>
    </row>
    <row r="9" spans="1:15" ht="14.25">
      <c r="A9" s="24"/>
      <c r="B9" s="40" t="s">
        <v>42</v>
      </c>
      <c r="C9" s="40"/>
      <c r="D9" s="24"/>
      <c r="E9" s="40"/>
      <c r="F9" s="40"/>
      <c r="G9" s="40"/>
      <c r="H9" s="40"/>
      <c r="I9" s="40"/>
      <c r="J9" s="40"/>
      <c r="K9" s="40"/>
      <c r="L9" s="40"/>
      <c r="M9" s="40"/>
      <c r="N9" s="40"/>
      <c r="O9" s="40"/>
    </row>
    <row r="10" spans="1:15" ht="14.25">
      <c r="A10" s="24" t="s">
        <v>22</v>
      </c>
      <c r="B10" s="40">
        <f>B11 + B20</f>
        <v>492480</v>
      </c>
      <c r="C10" s="40">
        <f>C11 + C20</f>
        <v>237290</v>
      </c>
      <c r="D10" s="24"/>
      <c r="E10" s="40">
        <f>E11 + E20</f>
        <v>458809</v>
      </c>
      <c r="F10" s="40">
        <f>+F11+F20</f>
        <v>195689</v>
      </c>
      <c r="G10" s="40"/>
      <c r="H10" s="40">
        <f>+H11+H20</f>
        <v>5404</v>
      </c>
      <c r="I10" s="40">
        <f>+I11</f>
        <v>157</v>
      </c>
      <c r="J10" s="40"/>
      <c r="K10" s="40">
        <f>+K11+K20</f>
        <v>28267</v>
      </c>
      <c r="L10" s="40">
        <f>+L11+L20</f>
        <v>41444</v>
      </c>
      <c r="M10" s="40"/>
      <c r="N10" s="40">
        <f>+N11+N20</f>
        <v>112395</v>
      </c>
      <c r="O10" s="40">
        <f>+O11+O20</f>
        <v>13625</v>
      </c>
    </row>
    <row r="11" spans="1:15" ht="14.25">
      <c r="A11" s="24" t="s">
        <v>3</v>
      </c>
      <c r="B11" s="40">
        <f>SUM(B12:B18)</f>
        <v>333317</v>
      </c>
      <c r="C11" s="40">
        <f>SUM(C12:C18)</f>
        <v>134612</v>
      </c>
      <c r="D11" s="24"/>
      <c r="E11" s="40">
        <f>SUM(E12:E18)</f>
        <v>309343</v>
      </c>
      <c r="F11" s="40">
        <f>SUM(F12:F18)</f>
        <v>116949</v>
      </c>
      <c r="G11" s="40"/>
      <c r="H11" s="40">
        <f>SUM(H12:H18)</f>
        <v>4973</v>
      </c>
      <c r="I11" s="40">
        <f>SUM(I12:I18)</f>
        <v>157</v>
      </c>
      <c r="J11" s="40"/>
      <c r="K11" s="40">
        <f>SUM(K12:K18)</f>
        <v>19001</v>
      </c>
      <c r="L11" s="40">
        <f>SUM(L12:L18)</f>
        <v>17506</v>
      </c>
      <c r="M11" s="40"/>
      <c r="N11" s="40">
        <f>SUM(N12:N18)</f>
        <v>80178</v>
      </c>
      <c r="O11" s="40">
        <f>SUM(O12:O18)</f>
        <v>10993</v>
      </c>
    </row>
    <row r="12" spans="1:15" ht="14.25">
      <c r="A12" s="24" t="s">
        <v>4</v>
      </c>
      <c r="B12" s="40">
        <f>E12 + H12 +K12</f>
        <v>71676</v>
      </c>
      <c r="C12" s="40">
        <f>F12 + I12 +L12</f>
        <v>14301</v>
      </c>
      <c r="D12" s="24"/>
      <c r="E12" s="40">
        <v>56508</v>
      </c>
      <c r="F12" s="40">
        <v>3879</v>
      </c>
      <c r="G12" s="40"/>
      <c r="H12" s="40">
        <v>2788</v>
      </c>
      <c r="I12" s="40">
        <v>117</v>
      </c>
      <c r="J12" s="40"/>
      <c r="K12" s="40">
        <v>12380</v>
      </c>
      <c r="L12" s="40">
        <v>10305</v>
      </c>
      <c r="M12" s="40"/>
      <c r="N12" s="40">
        <v>10574</v>
      </c>
      <c r="O12" s="40">
        <v>122</v>
      </c>
    </row>
    <row r="13" spans="1:15" ht="14.25">
      <c r="A13" s="24" t="s">
        <v>5</v>
      </c>
      <c r="B13" s="40">
        <f>E13+K13</f>
        <v>75713</v>
      </c>
      <c r="C13" s="40">
        <f>F13+L13</f>
        <v>17230</v>
      </c>
      <c r="D13" s="24"/>
      <c r="E13" s="40">
        <v>71947</v>
      </c>
      <c r="F13" s="40">
        <v>11544</v>
      </c>
      <c r="G13" s="40"/>
      <c r="H13" s="40" t="s">
        <v>52</v>
      </c>
      <c r="I13" s="40" t="s">
        <v>52</v>
      </c>
      <c r="J13" s="40"/>
      <c r="K13" s="40">
        <v>3766</v>
      </c>
      <c r="L13" s="40">
        <v>5686</v>
      </c>
      <c r="M13" s="40"/>
      <c r="N13" s="40">
        <v>12700</v>
      </c>
      <c r="O13" s="40">
        <v>435</v>
      </c>
    </row>
    <row r="14" spans="1:15" ht="14.25">
      <c r="A14" s="24" t="s">
        <v>6</v>
      </c>
      <c r="B14" s="40">
        <f>E14 + H14 +K14</f>
        <v>2413</v>
      </c>
      <c r="C14" s="40">
        <f>F14 +L14 + I14</f>
        <v>827</v>
      </c>
      <c r="D14" s="24"/>
      <c r="E14" s="40">
        <v>401</v>
      </c>
      <c r="F14" s="40">
        <v>248</v>
      </c>
      <c r="G14" s="40"/>
      <c r="H14" s="40">
        <v>1521</v>
      </c>
      <c r="I14" s="40">
        <v>35</v>
      </c>
      <c r="J14" s="40"/>
      <c r="K14" s="40">
        <v>491</v>
      </c>
      <c r="L14" s="40">
        <v>544</v>
      </c>
      <c r="M14" s="40"/>
      <c r="N14" s="40">
        <v>0</v>
      </c>
      <c r="O14" s="40">
        <v>0</v>
      </c>
    </row>
    <row r="15" spans="1:15" ht="14.25">
      <c r="A15" s="24" t="s">
        <v>7</v>
      </c>
      <c r="B15" s="40">
        <f>E15 + H15 +K15</f>
        <v>5585</v>
      </c>
      <c r="C15" s="40">
        <f>F15 + L15 + I15</f>
        <v>2104</v>
      </c>
      <c r="D15" s="24"/>
      <c r="E15" s="40">
        <v>4659</v>
      </c>
      <c r="F15" s="40">
        <v>1282</v>
      </c>
      <c r="G15" s="40"/>
      <c r="H15" s="40">
        <v>286</v>
      </c>
      <c r="I15" s="40">
        <v>2</v>
      </c>
      <c r="J15" s="40"/>
      <c r="K15" s="40">
        <v>640</v>
      </c>
      <c r="L15" s="40">
        <v>820</v>
      </c>
      <c r="M15" s="40"/>
      <c r="N15" s="40">
        <v>801</v>
      </c>
      <c r="O15" s="40">
        <v>6</v>
      </c>
    </row>
    <row r="16" spans="1:15" ht="14.25">
      <c r="A16" s="24" t="s">
        <v>8</v>
      </c>
      <c r="B16" s="40">
        <f>E16 + H16 +K16</f>
        <v>8183</v>
      </c>
      <c r="C16" s="40">
        <f>F16 +L16 + I16</f>
        <v>113</v>
      </c>
      <c r="D16" s="24"/>
      <c r="E16" s="40">
        <v>6199</v>
      </c>
      <c r="F16" s="40">
        <v>47</v>
      </c>
      <c r="G16" s="40"/>
      <c r="H16" s="40">
        <v>378</v>
      </c>
      <c r="I16" s="40">
        <v>3</v>
      </c>
      <c r="J16" s="40"/>
      <c r="K16" s="40">
        <v>1606</v>
      </c>
      <c r="L16" s="40">
        <v>63</v>
      </c>
      <c r="M16" s="40"/>
      <c r="N16" s="40">
        <v>1293</v>
      </c>
      <c r="O16" s="40">
        <v>0</v>
      </c>
    </row>
    <row r="17" spans="1:15" ht="14.25">
      <c r="A17" s="24" t="s">
        <v>9</v>
      </c>
      <c r="B17" s="40">
        <f>E17</f>
        <v>19438</v>
      </c>
      <c r="C17" s="40">
        <f>F17</f>
        <v>4187</v>
      </c>
      <c r="D17" s="24"/>
      <c r="E17" s="40">
        <v>19438</v>
      </c>
      <c r="F17" s="40">
        <v>4187</v>
      </c>
      <c r="G17" s="40"/>
      <c r="H17" s="40" t="s">
        <v>53</v>
      </c>
      <c r="I17" s="40" t="s">
        <v>53</v>
      </c>
      <c r="J17" s="40"/>
      <c r="K17" s="40" t="s">
        <v>53</v>
      </c>
      <c r="L17" s="40" t="s">
        <v>53</v>
      </c>
      <c r="M17" s="40"/>
      <c r="N17" s="40">
        <v>6035</v>
      </c>
      <c r="O17" s="40">
        <v>446</v>
      </c>
    </row>
    <row r="18" spans="1:15" ht="14.25">
      <c r="A18" s="24" t="s">
        <v>10</v>
      </c>
      <c r="B18" s="40">
        <f>E18+K18</f>
        <v>150309</v>
      </c>
      <c r="C18" s="40">
        <f>F18+L18</f>
        <v>95850</v>
      </c>
      <c r="D18" s="24"/>
      <c r="E18" s="40">
        <v>150191</v>
      </c>
      <c r="F18" s="40">
        <v>95762</v>
      </c>
      <c r="G18" s="40"/>
      <c r="H18" s="40" t="s">
        <v>53</v>
      </c>
      <c r="I18" s="40" t="s">
        <v>53</v>
      </c>
      <c r="J18" s="40"/>
      <c r="K18" s="40">
        <v>118</v>
      </c>
      <c r="L18" s="40">
        <v>88</v>
      </c>
      <c r="M18" s="40"/>
      <c r="N18" s="40">
        <v>48775</v>
      </c>
      <c r="O18" s="40">
        <v>9984</v>
      </c>
    </row>
    <row r="19" spans="1:15" ht="14.25">
      <c r="A19" s="24"/>
      <c r="B19" s="40"/>
      <c r="C19" s="40" t="s">
        <v>43</v>
      </c>
      <c r="D19" s="24"/>
      <c r="E19" s="40"/>
      <c r="F19" s="40"/>
      <c r="G19" s="40"/>
      <c r="H19" s="40"/>
      <c r="I19" s="40"/>
      <c r="J19" s="40"/>
      <c r="K19" s="40"/>
      <c r="L19" s="40"/>
      <c r="M19" s="40"/>
      <c r="N19" s="40"/>
      <c r="O19" s="40"/>
    </row>
    <row r="20" spans="1:15" ht="14.25">
      <c r="A20" s="24" t="s">
        <v>11</v>
      </c>
      <c r="B20" s="40">
        <f>SUM(B21:B23)</f>
        <v>159163</v>
      </c>
      <c r="C20" s="40">
        <f>SUM(C21:C23)</f>
        <v>102678</v>
      </c>
      <c r="D20" s="24"/>
      <c r="E20" s="40">
        <f>SUM(E21:E23)</f>
        <v>149466</v>
      </c>
      <c r="F20" s="40">
        <f>SUM(F21:F23)</f>
        <v>78740</v>
      </c>
      <c r="G20" s="40"/>
      <c r="H20" s="40">
        <f>SUM(H21:H23)</f>
        <v>431</v>
      </c>
      <c r="I20" s="40">
        <v>0</v>
      </c>
      <c r="J20" s="40"/>
      <c r="K20" s="40">
        <f>SUM(K21:K23)</f>
        <v>9266</v>
      </c>
      <c r="L20" s="40">
        <f>SUM(L21:L23)</f>
        <v>23938</v>
      </c>
      <c r="M20" s="40"/>
      <c r="N20" s="40">
        <f>SUM(N21:N23)</f>
        <v>32217</v>
      </c>
      <c r="O20" s="40">
        <f>SUM(O21:O23)</f>
        <v>2632</v>
      </c>
    </row>
    <row r="21" spans="1:15" ht="14.25">
      <c r="A21" s="24" t="s">
        <v>12</v>
      </c>
      <c r="B21" s="40">
        <f>E21 + H21 +K21</f>
        <v>5100</v>
      </c>
      <c r="C21" s="40">
        <f>F21 +L21</f>
        <v>1931</v>
      </c>
      <c r="D21" s="24"/>
      <c r="E21" s="40">
        <v>284</v>
      </c>
      <c r="F21" s="40">
        <v>852</v>
      </c>
      <c r="G21" s="40"/>
      <c r="H21" s="40">
        <v>431</v>
      </c>
      <c r="I21" s="40">
        <v>0</v>
      </c>
      <c r="J21" s="40"/>
      <c r="K21" s="40">
        <v>4385</v>
      </c>
      <c r="L21" s="40">
        <v>1079</v>
      </c>
      <c r="M21" s="40"/>
      <c r="N21" s="40" t="s">
        <v>54</v>
      </c>
      <c r="O21" s="40">
        <v>18</v>
      </c>
    </row>
    <row r="22" spans="1:15" ht="14.25">
      <c r="A22" s="24" t="s">
        <v>13</v>
      </c>
      <c r="B22" s="40">
        <f>E22 +K22</f>
        <v>100365</v>
      </c>
      <c r="C22" s="40">
        <f>F22 +L22</f>
        <v>63498</v>
      </c>
      <c r="D22" s="24"/>
      <c r="E22" s="40">
        <v>95484</v>
      </c>
      <c r="F22" s="40">
        <v>40639</v>
      </c>
      <c r="G22" s="40"/>
      <c r="H22" s="40" t="s">
        <v>54</v>
      </c>
      <c r="I22" s="40" t="s">
        <v>54</v>
      </c>
      <c r="J22" s="40"/>
      <c r="K22" s="40">
        <v>4881</v>
      </c>
      <c r="L22" s="40">
        <v>22859</v>
      </c>
      <c r="M22" s="40"/>
      <c r="N22" s="40">
        <v>16795</v>
      </c>
      <c r="O22" s="40">
        <v>522</v>
      </c>
    </row>
    <row r="23" spans="1:15" ht="14.25">
      <c r="A23" s="24" t="s">
        <v>10</v>
      </c>
      <c r="B23" s="40">
        <f>E23</f>
        <v>53698</v>
      </c>
      <c r="C23" s="40">
        <f>F23</f>
        <v>37249</v>
      </c>
      <c r="D23" s="24"/>
      <c r="E23" s="40">
        <v>53698</v>
      </c>
      <c r="F23" s="40">
        <v>37249</v>
      </c>
      <c r="G23" s="40"/>
      <c r="H23" s="40" t="s">
        <v>54</v>
      </c>
      <c r="I23" s="40" t="s">
        <v>54</v>
      </c>
      <c r="J23" s="40"/>
      <c r="K23" s="40" t="s">
        <v>54</v>
      </c>
      <c r="L23" s="40" t="s">
        <v>54</v>
      </c>
      <c r="M23" s="40"/>
      <c r="N23" s="40">
        <v>15422</v>
      </c>
      <c r="O23" s="40">
        <v>2092</v>
      </c>
    </row>
    <row r="24" spans="1:15" ht="14.25">
      <c r="A24" s="24"/>
      <c r="B24" s="40"/>
      <c r="C24" s="40"/>
      <c r="D24" s="24"/>
      <c r="E24" s="40"/>
      <c r="F24" s="40"/>
      <c r="G24" s="40"/>
      <c r="H24" s="40"/>
      <c r="I24" s="40"/>
      <c r="J24" s="40"/>
      <c r="K24" s="40"/>
      <c r="L24" s="40"/>
      <c r="M24" s="40"/>
      <c r="N24" s="40"/>
      <c r="O24" s="40"/>
    </row>
    <row r="25" spans="1:15" ht="16.5">
      <c r="A25" s="57" t="s">
        <v>40</v>
      </c>
      <c r="B25" s="40">
        <f>SUM(B26:B32)</f>
        <v>373235</v>
      </c>
      <c r="C25" s="40">
        <f>SUM(C26:C32)</f>
        <v>113432</v>
      </c>
      <c r="D25" s="24"/>
      <c r="E25" s="40">
        <f>SUM(E26:E32)</f>
        <v>270935</v>
      </c>
      <c r="F25" s="40">
        <f>SUM(F26:F32)</f>
        <v>47805</v>
      </c>
      <c r="G25" s="40"/>
      <c r="H25" s="40">
        <f>SUM(H26:H30)</f>
        <v>26894</v>
      </c>
      <c r="I25" s="40">
        <f>SUM(I26:I30)</f>
        <v>2575</v>
      </c>
      <c r="J25" s="40"/>
      <c r="K25" s="40">
        <f>SUM(K26:K30)</f>
        <v>75406</v>
      </c>
      <c r="L25" s="40">
        <f>SUM(L26:L30)</f>
        <v>63052</v>
      </c>
      <c r="M25" s="40"/>
      <c r="N25" s="40">
        <f>SUM(N26:N32)</f>
        <v>65304</v>
      </c>
      <c r="O25" s="40">
        <f>SUM(O26:O32)</f>
        <v>6632</v>
      </c>
    </row>
    <row r="26" spans="1:15" ht="14.25">
      <c r="A26" s="24" t="s">
        <v>14</v>
      </c>
      <c r="B26" s="40">
        <f t="shared" ref="B26:C30" si="0">E26 + H26 +K26</f>
        <v>173924</v>
      </c>
      <c r="C26" s="40">
        <f t="shared" si="0"/>
        <v>48801</v>
      </c>
      <c r="D26" s="24"/>
      <c r="E26" s="40">
        <v>111001</v>
      </c>
      <c r="F26" s="40">
        <v>16804</v>
      </c>
      <c r="G26" s="40"/>
      <c r="H26" s="40">
        <v>15502</v>
      </c>
      <c r="I26" s="40">
        <v>912</v>
      </c>
      <c r="J26" s="40"/>
      <c r="K26" s="40">
        <v>47421</v>
      </c>
      <c r="L26" s="40">
        <v>31085</v>
      </c>
      <c r="M26" s="40"/>
      <c r="N26" s="40">
        <v>26931</v>
      </c>
      <c r="O26" s="40">
        <v>3818</v>
      </c>
    </row>
    <row r="27" spans="1:15" ht="14.25">
      <c r="A27" s="24" t="s">
        <v>15</v>
      </c>
      <c r="B27" s="40">
        <f t="shared" si="0"/>
        <v>174826</v>
      </c>
      <c r="C27" s="40">
        <f t="shared" si="0"/>
        <v>55174</v>
      </c>
      <c r="D27" s="24"/>
      <c r="E27" s="40">
        <v>149293</v>
      </c>
      <c r="F27" s="40">
        <v>27383</v>
      </c>
      <c r="G27" s="40"/>
      <c r="H27" s="40">
        <v>3563</v>
      </c>
      <c r="I27" s="40">
        <v>713</v>
      </c>
      <c r="J27" s="40"/>
      <c r="K27" s="40">
        <v>21970</v>
      </c>
      <c r="L27" s="40">
        <v>27078</v>
      </c>
      <c r="M27" s="40"/>
      <c r="N27" s="40">
        <v>35812</v>
      </c>
      <c r="O27" s="40">
        <v>2674</v>
      </c>
    </row>
    <row r="28" spans="1:15" ht="14.25">
      <c r="A28" s="24" t="s">
        <v>16</v>
      </c>
      <c r="B28" s="40">
        <f t="shared" si="0"/>
        <v>13500</v>
      </c>
      <c r="C28" s="40">
        <f t="shared" si="0"/>
        <v>5798</v>
      </c>
      <c r="D28" s="24"/>
      <c r="E28" s="40">
        <v>5986</v>
      </c>
      <c r="F28" s="40">
        <v>1395</v>
      </c>
      <c r="G28" s="40"/>
      <c r="H28" s="40">
        <v>3483</v>
      </c>
      <c r="I28" s="40">
        <v>624</v>
      </c>
      <c r="J28" s="40"/>
      <c r="K28" s="40">
        <v>4031</v>
      </c>
      <c r="L28" s="40">
        <v>3779</v>
      </c>
      <c r="M28" s="40"/>
      <c r="N28" s="40">
        <v>1378</v>
      </c>
      <c r="O28" s="40">
        <v>66</v>
      </c>
    </row>
    <row r="29" spans="1:15" ht="14.25">
      <c r="A29" s="24" t="s">
        <v>17</v>
      </c>
      <c r="B29" s="40">
        <f t="shared" si="0"/>
        <v>1847</v>
      </c>
      <c r="C29" s="40">
        <f t="shared" si="0"/>
        <v>1166</v>
      </c>
      <c r="D29" s="24"/>
      <c r="E29" s="40">
        <v>378</v>
      </c>
      <c r="F29" s="40">
        <v>189</v>
      </c>
      <c r="G29" s="40"/>
      <c r="H29" s="40">
        <v>837</v>
      </c>
      <c r="I29" s="40">
        <v>322</v>
      </c>
      <c r="J29" s="40"/>
      <c r="K29" s="40">
        <v>632</v>
      </c>
      <c r="L29" s="40">
        <v>655</v>
      </c>
      <c r="M29" s="40"/>
      <c r="N29" s="40">
        <v>73</v>
      </c>
      <c r="O29" s="40">
        <v>22</v>
      </c>
    </row>
    <row r="30" spans="1:15" ht="14.25">
      <c r="A30" s="24" t="s">
        <v>18</v>
      </c>
      <c r="B30" s="40">
        <f t="shared" si="0"/>
        <v>5881</v>
      </c>
      <c r="C30" s="40">
        <f t="shared" si="0"/>
        <v>516</v>
      </c>
      <c r="D30" s="24"/>
      <c r="E30" s="40">
        <v>1020</v>
      </c>
      <c r="F30" s="40">
        <v>57</v>
      </c>
      <c r="G30" s="40"/>
      <c r="H30" s="40">
        <v>3509</v>
      </c>
      <c r="I30" s="40">
        <v>4</v>
      </c>
      <c r="J30" s="40"/>
      <c r="K30" s="40">
        <v>1352</v>
      </c>
      <c r="L30" s="40">
        <v>455</v>
      </c>
      <c r="M30" s="40"/>
      <c r="N30" s="40">
        <v>220</v>
      </c>
      <c r="O30" s="40">
        <v>0</v>
      </c>
    </row>
    <row r="31" spans="1:15" ht="14.25">
      <c r="A31" s="24" t="s">
        <v>55</v>
      </c>
      <c r="B31" s="40">
        <f>E31</f>
        <v>887</v>
      </c>
      <c r="C31" s="40">
        <f>F31</f>
        <v>1570</v>
      </c>
      <c r="D31" s="24"/>
      <c r="E31" s="40">
        <v>887</v>
      </c>
      <c r="F31" s="40">
        <v>1570</v>
      </c>
      <c r="G31" s="40"/>
      <c r="H31" s="40" t="s">
        <v>52</v>
      </c>
      <c r="I31" s="40" t="s">
        <v>52</v>
      </c>
      <c r="J31" s="40"/>
      <c r="K31" s="40" t="s">
        <v>52</v>
      </c>
      <c r="L31" s="40" t="s">
        <v>52</v>
      </c>
      <c r="M31" s="40"/>
      <c r="N31" s="40">
        <v>79</v>
      </c>
      <c r="O31" s="40">
        <v>23</v>
      </c>
    </row>
    <row r="32" spans="1:15" ht="14.25">
      <c r="A32" s="24" t="s">
        <v>56</v>
      </c>
      <c r="B32" s="40">
        <f>E32</f>
        <v>2370</v>
      </c>
      <c r="C32" s="40">
        <f>F32</f>
        <v>407</v>
      </c>
      <c r="D32" s="24"/>
      <c r="E32" s="40">
        <v>2370</v>
      </c>
      <c r="F32" s="40">
        <v>407</v>
      </c>
      <c r="G32" s="40"/>
      <c r="H32" s="40" t="s">
        <v>52</v>
      </c>
      <c r="I32" s="40" t="s">
        <v>52</v>
      </c>
      <c r="J32" s="40"/>
      <c r="K32" s="40" t="s">
        <v>52</v>
      </c>
      <c r="L32" s="40" t="s">
        <v>52</v>
      </c>
      <c r="M32" s="40"/>
      <c r="N32" s="40">
        <v>811</v>
      </c>
      <c r="O32" s="40">
        <v>29</v>
      </c>
    </row>
    <row r="33" spans="1:15" ht="14.25">
      <c r="A33" s="24"/>
      <c r="B33" s="7"/>
      <c r="C33" s="7"/>
      <c r="D33" s="7"/>
      <c r="E33" s="7"/>
      <c r="F33" s="7"/>
      <c r="G33" s="7"/>
      <c r="H33" s="7"/>
      <c r="I33" s="7"/>
      <c r="J33" s="7"/>
      <c r="K33" s="7"/>
      <c r="L33" s="7"/>
      <c r="M33" s="7"/>
      <c r="N33" s="7"/>
      <c r="O33" s="7"/>
    </row>
    <row r="34" spans="1:15" ht="14.25">
      <c r="A34" s="24" t="s">
        <v>20</v>
      </c>
      <c r="B34" s="40">
        <f>E34 + H34 + K34</f>
        <v>46053</v>
      </c>
      <c r="C34" s="40">
        <f>F34 + I34 + L34</f>
        <v>10071</v>
      </c>
      <c r="D34" s="24"/>
      <c r="E34" s="40">
        <v>44234</v>
      </c>
      <c r="F34" s="40">
        <v>8936</v>
      </c>
      <c r="G34" s="40"/>
      <c r="H34" s="40">
        <v>12</v>
      </c>
      <c r="I34" s="40">
        <v>7</v>
      </c>
      <c r="J34" s="40"/>
      <c r="K34" s="40">
        <v>1807</v>
      </c>
      <c r="L34" s="40">
        <v>1128</v>
      </c>
      <c r="M34" s="40"/>
      <c r="N34" s="40">
        <v>11776</v>
      </c>
      <c r="O34" s="40">
        <v>1291</v>
      </c>
    </row>
    <row r="35" spans="1:15" ht="14.25">
      <c r="A35" s="24"/>
      <c r="B35" s="40"/>
      <c r="C35" s="40"/>
      <c r="D35" s="24"/>
      <c r="E35" s="40"/>
      <c r="F35" s="40"/>
      <c r="G35" s="40"/>
      <c r="H35" s="40"/>
      <c r="I35" s="40"/>
      <c r="J35" s="40"/>
      <c r="K35" s="40"/>
      <c r="L35" s="40"/>
      <c r="M35" s="40"/>
      <c r="N35" s="40"/>
      <c r="O35" s="40"/>
    </row>
    <row r="36" spans="1:15" ht="14.25">
      <c r="A36" s="60" t="s">
        <v>29</v>
      </c>
      <c r="B36" s="60"/>
      <c r="C36" s="60"/>
      <c r="D36" s="60"/>
      <c r="E36" s="60"/>
      <c r="F36" s="60"/>
      <c r="G36" s="60"/>
      <c r="H36" s="60"/>
      <c r="I36" s="60"/>
      <c r="J36" s="60"/>
      <c r="K36" s="60"/>
      <c r="L36" s="60"/>
      <c r="M36" s="60"/>
      <c r="N36" s="60"/>
      <c r="O36" s="60"/>
    </row>
    <row r="37" spans="1:15" ht="14.25">
      <c r="A37" s="24"/>
      <c r="B37" s="40"/>
      <c r="C37" s="40"/>
      <c r="D37" s="24"/>
      <c r="E37" s="40"/>
      <c r="F37" s="40"/>
      <c r="G37" s="40"/>
      <c r="H37" s="40"/>
      <c r="I37" s="40"/>
      <c r="J37" s="40"/>
      <c r="K37" s="40"/>
      <c r="L37" s="40"/>
      <c r="M37" s="40"/>
      <c r="N37" s="40"/>
      <c r="O37" s="40"/>
    </row>
    <row r="38" spans="1:15" ht="14.25">
      <c r="A38" s="24" t="s">
        <v>21</v>
      </c>
      <c r="B38" s="40">
        <f>SUM(B39:B40)</f>
        <v>891104</v>
      </c>
      <c r="C38" s="40">
        <f>SUM(C39:C40)</f>
        <v>357721</v>
      </c>
      <c r="D38" s="24"/>
      <c r="E38" s="40">
        <f>SUM(E39:E40)</f>
        <v>758860</v>
      </c>
      <c r="F38" s="40">
        <f>SUM(F39:F40)</f>
        <v>246032</v>
      </c>
      <c r="G38" s="40"/>
      <c r="H38" s="40">
        <f>SUM(H39:H40)</f>
        <v>31676</v>
      </c>
      <c r="I38" s="40">
        <f>SUM(I39:I40)</f>
        <v>3013</v>
      </c>
      <c r="J38" s="40"/>
      <c r="K38" s="40">
        <f>SUM(K39:K40)</f>
        <v>100568</v>
      </c>
      <c r="L38" s="40">
        <f>SUM(L39:L40)</f>
        <v>108676</v>
      </c>
      <c r="M38" s="40"/>
      <c r="N38" s="40">
        <f>SUM(N39:N40)</f>
        <v>189901</v>
      </c>
      <c r="O38" s="40">
        <f>SUM(O39:O40)</f>
        <v>21925</v>
      </c>
    </row>
    <row r="39" spans="1:15" ht="14.25">
      <c r="A39" s="24" t="s">
        <v>57</v>
      </c>
      <c r="B39" s="40">
        <f>B44+B48+B52+B56</f>
        <v>212806</v>
      </c>
      <c r="C39" s="40">
        <f>C44+C48+C52+C56</f>
        <v>131534</v>
      </c>
      <c r="D39" s="24"/>
      <c r="E39" s="40">
        <f>E44+E48+E52+E56</f>
        <v>212805</v>
      </c>
      <c r="F39" s="40">
        <f>F44+F48+F52+F56</f>
        <v>131533</v>
      </c>
      <c r="G39" s="40"/>
      <c r="H39" s="40" t="s">
        <v>54</v>
      </c>
      <c r="I39" s="40" t="s">
        <v>54</v>
      </c>
      <c r="J39" s="40"/>
      <c r="K39" s="40">
        <v>1</v>
      </c>
      <c r="L39" s="40">
        <v>1</v>
      </c>
      <c r="M39" s="40"/>
      <c r="N39" s="40">
        <f>N44+N48+N52+N56</f>
        <v>69434</v>
      </c>
      <c r="O39" s="40">
        <f>O44+O48+O52+O56</f>
        <v>13429</v>
      </c>
    </row>
    <row r="40" spans="1:15" ht="14.25">
      <c r="A40" s="24" t="s">
        <v>58</v>
      </c>
      <c r="B40" s="40">
        <f>B45+B49+B53+B57</f>
        <v>678298</v>
      </c>
      <c r="C40" s="40">
        <f>C45+C49+C53+C57</f>
        <v>226187</v>
      </c>
      <c r="D40" s="24"/>
      <c r="E40" s="40">
        <f>E45+E49+E53+E57</f>
        <v>546055</v>
      </c>
      <c r="F40" s="40">
        <f>F45+F49+F53+F57</f>
        <v>114499</v>
      </c>
      <c r="G40" s="40"/>
      <c r="H40" s="40">
        <f>H45+H49+H53+H57</f>
        <v>31676</v>
      </c>
      <c r="I40" s="40">
        <f>I45+I53 + I57</f>
        <v>3013</v>
      </c>
      <c r="J40" s="40"/>
      <c r="K40" s="40">
        <f>K45+K49+K53+K57</f>
        <v>100567</v>
      </c>
      <c r="L40" s="40">
        <f>L45+L49+L53+L57</f>
        <v>108675</v>
      </c>
      <c r="M40" s="40"/>
      <c r="N40" s="40">
        <f>N45+N49+N53+N57</f>
        <v>120467</v>
      </c>
      <c r="O40" s="40">
        <f>O45+O49+O53+O57</f>
        <v>8496</v>
      </c>
    </row>
    <row r="41" spans="1:15" ht="14.25">
      <c r="A41" s="24"/>
      <c r="B41" s="40"/>
      <c r="C41" s="40"/>
      <c r="D41" s="24"/>
      <c r="E41" s="40"/>
      <c r="F41" s="40"/>
      <c r="G41" s="40"/>
      <c r="H41" s="40"/>
      <c r="I41" s="40"/>
      <c r="J41" s="40"/>
      <c r="K41" s="40"/>
      <c r="L41" s="40"/>
      <c r="M41" s="40"/>
      <c r="N41" s="40"/>
      <c r="O41" s="40"/>
    </row>
    <row r="42" spans="1:15" ht="14.25">
      <c r="A42" s="24" t="s">
        <v>22</v>
      </c>
      <c r="B42" s="40">
        <f>+B43+B47</f>
        <v>484366</v>
      </c>
      <c r="C42" s="40">
        <f>+C43+C47</f>
        <v>236668</v>
      </c>
      <c r="D42" s="24"/>
      <c r="E42" s="40">
        <f>+E43+E47</f>
        <v>451663</v>
      </c>
      <c r="F42" s="40">
        <f>+F43+F47</f>
        <v>194191</v>
      </c>
      <c r="G42" s="40"/>
      <c r="H42" s="40">
        <f>+H43+H47</f>
        <v>5119</v>
      </c>
      <c r="I42" s="40">
        <f>+I43</f>
        <v>220</v>
      </c>
      <c r="J42" s="40"/>
      <c r="K42" s="40">
        <f>+K43+K47</f>
        <v>27584</v>
      </c>
      <c r="L42" s="40">
        <f>+L43+L47</f>
        <v>42257</v>
      </c>
      <c r="M42" s="40"/>
      <c r="N42" s="40">
        <f>+N43+N47</f>
        <v>113336</v>
      </c>
      <c r="O42" s="40">
        <f>+O43+O47</f>
        <v>15394</v>
      </c>
    </row>
    <row r="43" spans="1:15" ht="14.25">
      <c r="A43" s="24" t="s">
        <v>3</v>
      </c>
      <c r="B43" s="40">
        <f>SUM(B44:B45)</f>
        <v>326429</v>
      </c>
      <c r="C43" s="40">
        <f>SUM(C44:C45)</f>
        <v>135090</v>
      </c>
      <c r="D43" s="24"/>
      <c r="E43" s="40">
        <f>SUM(E44:E45)</f>
        <v>303180</v>
      </c>
      <c r="F43" s="40">
        <f>SUM(F44:F45)</f>
        <v>116402</v>
      </c>
      <c r="G43" s="40"/>
      <c r="H43" s="40">
        <f>SUM(H44:H45)</f>
        <v>4713</v>
      </c>
      <c r="I43" s="40">
        <f>SUM(I44:I45)</f>
        <v>220</v>
      </c>
      <c r="J43" s="40"/>
      <c r="K43" s="40">
        <f>SUM(K44:K45)</f>
        <v>18536</v>
      </c>
      <c r="L43" s="40">
        <f>SUM(L44:L45)</f>
        <v>18468</v>
      </c>
      <c r="M43" s="40"/>
      <c r="N43" s="40">
        <f>SUM(N44:N45)</f>
        <v>79069</v>
      </c>
      <c r="O43" s="40">
        <f>SUM(O44:O45)</f>
        <v>12420</v>
      </c>
    </row>
    <row r="44" spans="1:15" ht="14.25">
      <c r="A44" s="24" t="s">
        <v>23</v>
      </c>
      <c r="B44" s="40">
        <f>E44 + K44</f>
        <v>138279</v>
      </c>
      <c r="C44" s="40">
        <f>F44 + L44</f>
        <v>90265</v>
      </c>
      <c r="D44" s="24"/>
      <c r="E44" s="40">
        <v>138278</v>
      </c>
      <c r="F44" s="40">
        <v>90264</v>
      </c>
      <c r="G44" s="40"/>
      <c r="H44" s="40" t="s">
        <v>54</v>
      </c>
      <c r="I44" s="40" t="s">
        <v>54</v>
      </c>
      <c r="J44" s="40"/>
      <c r="K44" s="40">
        <v>1</v>
      </c>
      <c r="L44" s="40">
        <v>1</v>
      </c>
      <c r="M44" s="40"/>
      <c r="N44" s="40">
        <v>46390</v>
      </c>
      <c r="O44" s="40">
        <v>10822</v>
      </c>
    </row>
    <row r="45" spans="1:15" ht="14.25">
      <c r="A45" s="24" t="s">
        <v>24</v>
      </c>
      <c r="B45" s="40">
        <f>E45 + H45 +K45</f>
        <v>188150</v>
      </c>
      <c r="C45" s="40">
        <f>F45 + I45 +L45</f>
        <v>44825</v>
      </c>
      <c r="D45" s="24"/>
      <c r="E45" s="40">
        <v>164902</v>
      </c>
      <c r="F45" s="40">
        <v>26138</v>
      </c>
      <c r="G45" s="40"/>
      <c r="H45" s="40">
        <v>4713</v>
      </c>
      <c r="I45" s="40">
        <v>220</v>
      </c>
      <c r="J45" s="40"/>
      <c r="K45" s="40">
        <v>18535</v>
      </c>
      <c r="L45" s="40">
        <v>18467</v>
      </c>
      <c r="M45" s="40"/>
      <c r="N45" s="40">
        <v>32679</v>
      </c>
      <c r="O45" s="40">
        <v>1598</v>
      </c>
    </row>
    <row r="46" spans="1:15" ht="14.25">
      <c r="A46" s="24"/>
      <c r="B46" s="40"/>
      <c r="C46" s="40"/>
      <c r="D46" s="24"/>
      <c r="E46" s="40"/>
      <c r="F46" s="40"/>
      <c r="G46" s="40"/>
      <c r="H46" s="40"/>
      <c r="I46" s="40"/>
      <c r="J46" s="40"/>
      <c r="K46" s="40"/>
      <c r="L46" s="40"/>
      <c r="M46" s="40"/>
      <c r="N46" s="40"/>
      <c r="O46" s="40"/>
    </row>
    <row r="47" spans="1:15" ht="14.25">
      <c r="A47" s="24" t="s">
        <v>11</v>
      </c>
      <c r="B47" s="40">
        <f>SUM(B48:B49)</f>
        <v>157937</v>
      </c>
      <c r="C47" s="40">
        <f>SUM(C48:C49)</f>
        <v>101578</v>
      </c>
      <c r="D47" s="24"/>
      <c r="E47" s="40">
        <f>SUM(E48:E49)</f>
        <v>148483</v>
      </c>
      <c r="F47" s="40">
        <f>SUM(F48:F49)</f>
        <v>77789</v>
      </c>
      <c r="G47" s="40"/>
      <c r="H47" s="40">
        <f>SUM(H48:H49)</f>
        <v>406</v>
      </c>
      <c r="I47" s="40">
        <v>0</v>
      </c>
      <c r="J47" s="40"/>
      <c r="K47" s="40">
        <f>SUM(K48:K49)</f>
        <v>9048</v>
      </c>
      <c r="L47" s="40">
        <f>SUM(L48:L49)</f>
        <v>23789</v>
      </c>
      <c r="M47" s="40"/>
      <c r="N47" s="40">
        <f>SUM(N48:N49)</f>
        <v>34267</v>
      </c>
      <c r="O47" s="40">
        <f>SUM(O48:O49)</f>
        <v>2974</v>
      </c>
    </row>
    <row r="48" spans="1:15" ht="14.25">
      <c r="A48" s="24" t="s">
        <v>23</v>
      </c>
      <c r="B48" s="40">
        <f>E48</f>
        <v>52700</v>
      </c>
      <c r="C48" s="40">
        <f>F48</f>
        <v>36070</v>
      </c>
      <c r="D48" s="24"/>
      <c r="E48" s="40">
        <v>52700</v>
      </c>
      <c r="F48" s="40">
        <v>36070</v>
      </c>
      <c r="G48" s="40"/>
      <c r="H48" s="40" t="s">
        <v>54</v>
      </c>
      <c r="I48" s="40" t="s">
        <v>54</v>
      </c>
      <c r="J48" s="40"/>
      <c r="K48" s="40" t="s">
        <v>54</v>
      </c>
      <c r="L48" s="40" t="s">
        <v>54</v>
      </c>
      <c r="M48" s="40"/>
      <c r="N48" s="40">
        <v>15194</v>
      </c>
      <c r="O48" s="40">
        <v>2028</v>
      </c>
    </row>
    <row r="49" spans="1:15" ht="14.25">
      <c r="A49" s="24" t="s">
        <v>24</v>
      </c>
      <c r="B49" s="40">
        <f>E49 + H49 +K49</f>
        <v>105237</v>
      </c>
      <c r="C49" s="40">
        <f>F49  +L49</f>
        <v>65508</v>
      </c>
      <c r="D49" s="24"/>
      <c r="E49" s="40">
        <v>95783</v>
      </c>
      <c r="F49" s="40">
        <v>41719</v>
      </c>
      <c r="G49" s="40"/>
      <c r="H49" s="40">
        <v>406</v>
      </c>
      <c r="I49" s="40">
        <v>0</v>
      </c>
      <c r="J49" s="40"/>
      <c r="K49" s="40">
        <v>9048</v>
      </c>
      <c r="L49" s="40">
        <v>23789</v>
      </c>
      <c r="M49" s="40"/>
      <c r="N49" s="40">
        <v>19073</v>
      </c>
      <c r="O49" s="40">
        <v>946</v>
      </c>
    </row>
    <row r="50" spans="1:15" ht="14.25">
      <c r="A50" s="24"/>
      <c r="B50" s="40"/>
      <c r="C50" s="40"/>
      <c r="D50" s="24"/>
      <c r="E50" s="40"/>
      <c r="F50" s="40"/>
      <c r="G50" s="40"/>
      <c r="H50" s="40"/>
      <c r="I50" s="40"/>
      <c r="J50" s="40"/>
      <c r="K50" s="40"/>
      <c r="L50" s="40"/>
      <c r="M50" s="40"/>
      <c r="N50" s="40"/>
      <c r="O50" s="40"/>
    </row>
    <row r="51" spans="1:15" ht="14.25">
      <c r="A51" s="24" t="s">
        <v>25</v>
      </c>
      <c r="B51" s="40">
        <f>SUM(B52:B53)</f>
        <v>364551</v>
      </c>
      <c r="C51" s="40">
        <f>SUM(C52:C53)</f>
        <v>112695</v>
      </c>
      <c r="D51" s="24"/>
      <c r="E51" s="40">
        <f>SUM(E52:E53)</f>
        <v>266684</v>
      </c>
      <c r="F51" s="40">
        <f>SUM(F52:F53)</f>
        <v>44298</v>
      </c>
      <c r="G51" s="40"/>
      <c r="H51" s="40">
        <f>SUM(H52:H53)</f>
        <v>26527</v>
      </c>
      <c r="I51" s="40">
        <f>SUM(I52:I53)</f>
        <v>2782</v>
      </c>
      <c r="J51" s="40"/>
      <c r="K51" s="40">
        <f>SUM(K52:K53)</f>
        <v>71340</v>
      </c>
      <c r="L51" s="40">
        <f>SUM(L52:L53)</f>
        <v>65615</v>
      </c>
      <c r="M51" s="40"/>
      <c r="N51" s="40">
        <f>SUM(N52:N53)</f>
        <v>64424</v>
      </c>
      <c r="O51" s="40">
        <f>SUM(O52:O53)</f>
        <v>5362</v>
      </c>
    </row>
    <row r="52" spans="1:15" ht="14.25">
      <c r="A52" s="24" t="s">
        <v>26</v>
      </c>
      <c r="B52" s="40">
        <f>E52</f>
        <v>3272</v>
      </c>
      <c r="C52" s="40">
        <f>F52</f>
        <v>1897</v>
      </c>
      <c r="D52" s="24"/>
      <c r="E52" s="40">
        <v>3272</v>
      </c>
      <c r="F52" s="40">
        <v>1897</v>
      </c>
      <c r="G52" s="40"/>
      <c r="H52" s="40" t="s">
        <v>54</v>
      </c>
      <c r="I52" s="40" t="s">
        <v>54</v>
      </c>
      <c r="J52" s="40"/>
      <c r="K52" s="40" t="s">
        <v>54</v>
      </c>
      <c r="L52" s="40" t="s">
        <v>54</v>
      </c>
      <c r="M52" s="40"/>
      <c r="N52" s="40">
        <v>1293</v>
      </c>
      <c r="O52" s="40">
        <v>143</v>
      </c>
    </row>
    <row r="53" spans="1:15" ht="14.25">
      <c r="A53" s="24" t="s">
        <v>27</v>
      </c>
      <c r="B53" s="40">
        <f>E53 + H53 +K53</f>
        <v>361279</v>
      </c>
      <c r="C53" s="40">
        <f>F53 + I53 +L53</f>
        <v>110798</v>
      </c>
      <c r="D53" s="24"/>
      <c r="E53" s="40">
        <v>263412</v>
      </c>
      <c r="F53" s="40">
        <v>42401</v>
      </c>
      <c r="G53" s="40"/>
      <c r="H53" s="40">
        <v>26527</v>
      </c>
      <c r="I53" s="40">
        <v>2782</v>
      </c>
      <c r="J53" s="40"/>
      <c r="K53" s="40">
        <v>71340</v>
      </c>
      <c r="L53" s="40">
        <v>65615</v>
      </c>
      <c r="M53" s="40"/>
      <c r="N53" s="40">
        <v>63131</v>
      </c>
      <c r="O53" s="40">
        <v>5219</v>
      </c>
    </row>
    <row r="54" spans="1:15" ht="14.25">
      <c r="A54" s="24"/>
      <c r="B54" s="40"/>
      <c r="C54" s="40"/>
      <c r="D54" s="24"/>
      <c r="E54" s="40"/>
      <c r="F54" s="40"/>
      <c r="G54" s="40"/>
      <c r="H54" s="40"/>
      <c r="I54" s="40"/>
      <c r="J54" s="40"/>
      <c r="K54" s="40"/>
      <c r="L54" s="40"/>
      <c r="M54" s="40"/>
      <c r="N54" s="40"/>
      <c r="O54" s="40"/>
    </row>
    <row r="55" spans="1:15" ht="14.25">
      <c r="A55" s="24" t="s">
        <v>20</v>
      </c>
      <c r="B55" s="40">
        <f>SUM(B56:B57)</f>
        <v>42187</v>
      </c>
      <c r="C55" s="40">
        <f>SUM(C56:C57)</f>
        <v>8358</v>
      </c>
      <c r="D55" s="24"/>
      <c r="E55" s="40">
        <f>SUM(E56:E57)</f>
        <v>40513</v>
      </c>
      <c r="F55" s="40">
        <f>SUM(F56:F57)</f>
        <v>7543</v>
      </c>
      <c r="G55" s="40"/>
      <c r="H55" s="40">
        <f>SUM(H56:H57)</f>
        <v>30</v>
      </c>
      <c r="I55" s="40">
        <f>SUM(I56:I57)</f>
        <v>11</v>
      </c>
      <c r="J55" s="40"/>
      <c r="K55" s="40">
        <f>SUM(K56:K57)</f>
        <v>1644</v>
      </c>
      <c r="L55" s="40">
        <f>SUM(L56:L57)</f>
        <v>804</v>
      </c>
      <c r="M55" s="40"/>
      <c r="N55" s="40">
        <f>SUM(N56:N57)</f>
        <v>12141</v>
      </c>
      <c r="O55" s="40">
        <f>SUM(O56:O57)</f>
        <v>1169</v>
      </c>
    </row>
    <row r="56" spans="1:15" ht="14.25">
      <c r="A56" s="24" t="s">
        <v>26</v>
      </c>
      <c r="B56" s="40">
        <f>E56</f>
        <v>18555</v>
      </c>
      <c r="C56" s="40">
        <f>F56</f>
        <v>3302</v>
      </c>
      <c r="D56" s="24"/>
      <c r="E56" s="40">
        <v>18555</v>
      </c>
      <c r="F56" s="40">
        <v>3302</v>
      </c>
      <c r="G56" s="40"/>
      <c r="H56" s="40" t="s">
        <v>54</v>
      </c>
      <c r="I56" s="40" t="s">
        <v>54</v>
      </c>
      <c r="J56" s="40"/>
      <c r="K56" s="40" t="s">
        <v>54</v>
      </c>
      <c r="L56" s="40" t="s">
        <v>54</v>
      </c>
      <c r="M56" s="40"/>
      <c r="N56" s="40">
        <v>6557</v>
      </c>
      <c r="O56" s="40">
        <v>436</v>
      </c>
    </row>
    <row r="57" spans="1:15" ht="14.25">
      <c r="A57" s="24" t="s">
        <v>27</v>
      </c>
      <c r="B57" s="40">
        <f>E57 + K57 +H57</f>
        <v>23632</v>
      </c>
      <c r="C57" s="40">
        <f>F57 + L57 + I57</f>
        <v>5056</v>
      </c>
      <c r="D57" s="24"/>
      <c r="E57" s="40">
        <v>21958</v>
      </c>
      <c r="F57" s="40">
        <v>4241</v>
      </c>
      <c r="G57" s="40"/>
      <c r="H57" s="40">
        <v>30</v>
      </c>
      <c r="I57" s="40">
        <v>11</v>
      </c>
      <c r="J57" s="40"/>
      <c r="K57" s="40">
        <v>1644</v>
      </c>
      <c r="L57" s="40">
        <v>804</v>
      </c>
      <c r="M57" s="40"/>
      <c r="N57" s="40">
        <v>5584</v>
      </c>
      <c r="O57" s="40">
        <v>733</v>
      </c>
    </row>
    <row r="58" spans="1:15" ht="14.25">
      <c r="A58" s="58"/>
      <c r="B58" s="59"/>
      <c r="C58" s="59"/>
      <c r="D58" s="59"/>
      <c r="E58" s="59"/>
      <c r="F58" s="59"/>
      <c r="G58" s="59"/>
      <c r="H58" s="59"/>
      <c r="I58" s="59"/>
      <c r="J58" s="59"/>
      <c r="K58" s="59"/>
      <c r="L58" s="59"/>
      <c r="M58" s="59"/>
      <c r="N58" s="59"/>
      <c r="O58" s="59"/>
    </row>
    <row r="59" spans="1:15" ht="14.25">
      <c r="A59" s="8" t="s">
        <v>59</v>
      </c>
      <c r="B59" s="23"/>
      <c r="C59" s="23"/>
      <c r="D59" s="23"/>
      <c r="E59" s="23"/>
      <c r="F59" s="23"/>
      <c r="G59" s="23"/>
      <c r="H59" s="23"/>
      <c r="I59" s="23"/>
      <c r="J59" s="23"/>
      <c r="K59" s="23"/>
      <c r="L59" s="23"/>
      <c r="M59" s="23"/>
      <c r="N59" s="23"/>
      <c r="O59" s="23"/>
    </row>
    <row r="60" spans="1:15" ht="14.25">
      <c r="A60" s="14"/>
      <c r="B60" s="23"/>
      <c r="C60" s="23"/>
      <c r="D60" s="23"/>
      <c r="E60" s="23"/>
      <c r="F60" s="23"/>
      <c r="G60" s="23"/>
      <c r="H60" s="23"/>
      <c r="I60" s="23"/>
      <c r="J60" s="23"/>
      <c r="K60" s="23"/>
      <c r="L60" s="23"/>
      <c r="M60" s="23"/>
      <c r="N60" s="23"/>
      <c r="O60" s="23"/>
    </row>
    <row r="61" spans="1:15" ht="14.25">
      <c r="A61" s="8" t="s">
        <v>60</v>
      </c>
      <c r="B61" s="24"/>
      <c r="C61" s="24"/>
      <c r="D61" s="24"/>
      <c r="E61" s="36"/>
      <c r="F61" s="36"/>
      <c r="G61" s="24"/>
      <c r="H61" s="36"/>
      <c r="I61" s="36"/>
      <c r="J61" s="24"/>
      <c r="K61" s="36"/>
      <c r="L61" s="24"/>
      <c r="M61" s="24"/>
      <c r="N61" s="24"/>
      <c r="O61" s="24"/>
    </row>
    <row r="62" spans="1:15" ht="14.25">
      <c r="A62" s="8"/>
      <c r="B62" s="36"/>
      <c r="C62" s="36"/>
      <c r="D62" s="24"/>
      <c r="E62" s="36"/>
      <c r="F62" s="36"/>
      <c r="G62" s="24"/>
      <c r="H62" s="36"/>
      <c r="I62" s="36"/>
      <c r="J62" s="24"/>
      <c r="K62" s="36"/>
      <c r="L62" s="24"/>
      <c r="M62" s="24"/>
      <c r="N62" s="36"/>
      <c r="O62" s="36"/>
    </row>
    <row r="63" spans="1:15" ht="14.25">
      <c r="A63" s="8" t="s">
        <v>50</v>
      </c>
      <c r="B63" s="36"/>
      <c r="C63" s="36"/>
      <c r="D63" s="24"/>
      <c r="E63" s="36"/>
      <c r="F63" s="36"/>
      <c r="G63" s="24"/>
      <c r="H63" s="36"/>
      <c r="I63" s="36"/>
      <c r="J63" s="24"/>
      <c r="K63" s="36"/>
      <c r="L63" s="24"/>
      <c r="M63" s="24"/>
      <c r="N63" s="24"/>
      <c r="O63" s="24"/>
    </row>
    <row r="64" spans="1:15" ht="14.25">
      <c r="A64" s="7"/>
      <c r="B64" s="36"/>
      <c r="C64" s="36"/>
      <c r="D64" s="24"/>
      <c r="E64" s="36"/>
      <c r="F64" s="36"/>
      <c r="G64" s="24"/>
      <c r="H64" s="36"/>
      <c r="I64" s="36"/>
      <c r="J64" s="24"/>
      <c r="K64" s="36"/>
      <c r="L64" s="24"/>
      <c r="M64" s="24"/>
      <c r="N64" s="36"/>
      <c r="O64" s="36"/>
    </row>
    <row r="65" spans="1:15" ht="14.25">
      <c r="A65" s="7"/>
      <c r="B65" s="24"/>
      <c r="C65" s="24"/>
      <c r="D65" s="24"/>
      <c r="E65" s="24"/>
      <c r="F65" s="24"/>
      <c r="G65" s="24"/>
      <c r="H65" s="24"/>
      <c r="I65" s="24"/>
      <c r="J65" s="24"/>
      <c r="K65" s="24"/>
      <c r="L65" s="24"/>
      <c r="M65" s="24"/>
      <c r="N65" s="24"/>
      <c r="O65" s="24"/>
    </row>
    <row r="66" spans="1:15" ht="14.25">
      <c r="A66" s="7"/>
      <c r="B66" s="24"/>
      <c r="C66" s="24"/>
      <c r="D66" s="24"/>
      <c r="E66" s="24"/>
      <c r="F66" s="24"/>
      <c r="G66" s="24"/>
      <c r="H66" s="24"/>
      <c r="I66" s="24"/>
      <c r="J66" s="24"/>
      <c r="K66" s="24"/>
      <c r="L66" s="24"/>
      <c r="M66" s="24"/>
      <c r="N66" s="24"/>
      <c r="O66" s="24"/>
    </row>
    <row r="67" spans="1:15" ht="14.25">
      <c r="A67" s="7"/>
      <c r="B67" s="24"/>
      <c r="C67" s="24"/>
      <c r="D67" s="24"/>
      <c r="E67" s="24"/>
      <c r="F67" s="24"/>
      <c r="G67" s="24"/>
      <c r="H67" s="24"/>
      <c r="I67" s="24"/>
      <c r="J67" s="24"/>
      <c r="K67" s="24"/>
      <c r="L67" s="24"/>
      <c r="M67" s="24"/>
      <c r="N67" s="24"/>
      <c r="O67" s="24"/>
    </row>
    <row r="68" spans="1:15" ht="14.25">
      <c r="A68" s="7"/>
      <c r="B68" s="24"/>
      <c r="C68" s="24"/>
      <c r="D68" s="24"/>
      <c r="E68" s="24"/>
      <c r="F68" s="24"/>
      <c r="G68" s="24"/>
      <c r="H68" s="24"/>
      <c r="I68" s="24"/>
      <c r="J68" s="24"/>
      <c r="K68" s="24"/>
      <c r="L68" s="24"/>
      <c r="M68" s="24"/>
      <c r="N68" s="24"/>
      <c r="O68" s="24"/>
    </row>
    <row r="69" spans="1:15" ht="14.25">
      <c r="A69" s="7"/>
      <c r="B69" s="24"/>
      <c r="C69" s="24"/>
      <c r="D69" s="24"/>
      <c r="E69" s="24"/>
      <c r="F69" s="24"/>
      <c r="G69" s="24"/>
      <c r="H69" s="24"/>
      <c r="I69" s="24"/>
      <c r="J69" s="24"/>
      <c r="K69" s="24"/>
      <c r="L69" s="24"/>
      <c r="M69" s="24"/>
      <c r="N69" s="24"/>
      <c r="O69" s="24"/>
    </row>
  </sheetData>
  <mergeCells count="8">
    <mergeCell ref="A36:O36"/>
    <mergeCell ref="A1:O1"/>
    <mergeCell ref="B4:L4"/>
    <mergeCell ref="B5:C5"/>
    <mergeCell ref="E5:F5"/>
    <mergeCell ref="H5:I5"/>
    <mergeCell ref="K5:L5"/>
    <mergeCell ref="N5:O5"/>
  </mergeCells>
  <pageMargins left="0.7" right="0.7" top="0.75" bottom="0.75" header="0.3" footer="0.3"/>
  <pageSetup scale="72" fitToHeight="2"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7"/>
  <sheetViews>
    <sheetView workbookViewId="0">
      <selection sqref="A1:O1"/>
    </sheetView>
  </sheetViews>
  <sheetFormatPr defaultRowHeight="12.75"/>
  <cols>
    <col min="1" max="1" width="45.7109375" customWidth="1"/>
    <col min="2" max="3" width="11.7109375" customWidth="1"/>
    <col min="4" max="4" width="1.7109375" customWidth="1"/>
    <col min="5" max="6" width="11.7109375" customWidth="1"/>
    <col min="7" max="7" width="1.7109375" customWidth="1"/>
    <col min="8" max="9" width="11.7109375" customWidth="1"/>
    <col min="10" max="10" width="1.7109375" customWidth="1"/>
    <col min="11" max="12" width="11.7109375" customWidth="1"/>
    <col min="13" max="13" width="1.7109375" customWidth="1"/>
    <col min="14" max="256" width="11.7109375" customWidth="1"/>
  </cols>
  <sheetData>
    <row r="1" spans="1:15" ht="39.75" customHeight="1">
      <c r="A1" s="45" t="s">
        <v>34</v>
      </c>
      <c r="B1" s="45"/>
      <c r="C1" s="45"/>
      <c r="D1" s="45"/>
      <c r="E1" s="45"/>
      <c r="F1" s="45"/>
      <c r="G1" s="45"/>
      <c r="H1" s="45"/>
      <c r="I1" s="45"/>
      <c r="J1" s="45"/>
      <c r="K1" s="45"/>
      <c r="L1" s="45"/>
      <c r="M1" s="45"/>
      <c r="N1" s="45"/>
      <c r="O1" s="45"/>
    </row>
    <row r="2" spans="1:15" ht="20.25">
      <c r="A2" s="39" t="s">
        <v>61</v>
      </c>
      <c r="B2" s="7"/>
      <c r="C2" s="7"/>
      <c r="D2" s="7"/>
      <c r="E2" s="7"/>
      <c r="F2" s="10"/>
      <c r="G2" s="9"/>
      <c r="H2" s="10"/>
      <c r="I2" s="10"/>
      <c r="J2" s="9"/>
      <c r="K2" s="10"/>
      <c r="L2" s="10"/>
      <c r="M2" s="9"/>
      <c r="N2" s="9"/>
      <c r="O2" s="9"/>
    </row>
    <row r="3" spans="1:15" ht="14.25">
      <c r="A3" s="7"/>
      <c r="B3" s="7"/>
      <c r="C3" s="7"/>
      <c r="D3" s="7"/>
      <c r="E3" s="7"/>
      <c r="F3" s="9"/>
      <c r="G3" s="9"/>
      <c r="H3" s="9"/>
      <c r="I3" s="9"/>
      <c r="J3" s="9"/>
      <c r="K3" s="9"/>
      <c r="L3" s="9"/>
      <c r="M3" s="9"/>
      <c r="N3" s="9"/>
      <c r="O3" s="9"/>
    </row>
    <row r="4" spans="1:15" ht="14.25">
      <c r="A4" s="12"/>
      <c r="B4" s="41" t="s">
        <v>0</v>
      </c>
      <c r="C4" s="41"/>
      <c r="D4" s="41"/>
      <c r="E4" s="41"/>
      <c r="F4" s="41"/>
      <c r="G4" s="41"/>
      <c r="H4" s="41"/>
      <c r="I4" s="41"/>
      <c r="J4" s="41"/>
      <c r="K4" s="41"/>
      <c r="L4" s="41"/>
      <c r="M4" s="47"/>
      <c r="N4" s="47"/>
      <c r="O4" s="47"/>
    </row>
    <row r="5" spans="1:15" ht="14.25">
      <c r="A5" s="15"/>
      <c r="B5" s="42" t="s">
        <v>31</v>
      </c>
      <c r="C5" s="42"/>
      <c r="D5" s="14"/>
      <c r="E5" s="43" t="s">
        <v>1</v>
      </c>
      <c r="F5" s="43"/>
      <c r="G5" s="16"/>
      <c r="H5" s="44" t="s">
        <v>32</v>
      </c>
      <c r="I5" s="44"/>
      <c r="J5" s="16"/>
      <c r="K5" s="44" t="s">
        <v>2</v>
      </c>
      <c r="L5" s="44"/>
      <c r="M5" s="16"/>
      <c r="N5" s="44" t="s">
        <v>33</v>
      </c>
      <c r="O5" s="44"/>
    </row>
    <row r="6" spans="1:15" ht="14.25">
      <c r="A6" s="17" t="s">
        <v>30</v>
      </c>
      <c r="B6" s="18" t="s">
        <v>36</v>
      </c>
      <c r="C6" s="18" t="s">
        <v>37</v>
      </c>
      <c r="D6" s="19"/>
      <c r="E6" s="18" t="s">
        <v>36</v>
      </c>
      <c r="F6" s="18" t="s">
        <v>37</v>
      </c>
      <c r="G6" s="20"/>
      <c r="H6" s="18" t="s">
        <v>36</v>
      </c>
      <c r="I6" s="18" t="s">
        <v>37</v>
      </c>
      <c r="J6" s="20"/>
      <c r="K6" s="18" t="s">
        <v>36</v>
      </c>
      <c r="L6" s="18" t="s">
        <v>37</v>
      </c>
      <c r="M6" s="20"/>
      <c r="N6" s="18" t="s">
        <v>36</v>
      </c>
      <c r="O6" s="18" t="s">
        <v>37</v>
      </c>
    </row>
    <row r="7" spans="1:15" ht="14.25">
      <c r="A7" s="15"/>
      <c r="B7" s="21"/>
      <c r="C7" s="21"/>
      <c r="D7" s="22"/>
      <c r="E7" s="21"/>
      <c r="F7" s="21"/>
      <c r="G7" s="21"/>
      <c r="H7" s="21"/>
      <c r="I7" s="21"/>
      <c r="J7" s="21"/>
      <c r="K7" s="21"/>
      <c r="L7" s="21"/>
      <c r="M7" s="21"/>
      <c r="N7" s="21"/>
      <c r="O7" s="21"/>
    </row>
    <row r="8" spans="1:15" ht="14.25">
      <c r="A8" s="24" t="s">
        <v>21</v>
      </c>
      <c r="B8" s="40">
        <f>+B10+B25+B34</f>
        <v>891104</v>
      </c>
      <c r="C8" s="40">
        <f>+C10+C25+C34</f>
        <v>357721</v>
      </c>
      <c r="D8" s="24"/>
      <c r="E8" s="40">
        <f>+E10+E25+E34</f>
        <v>758860</v>
      </c>
      <c r="F8" s="40">
        <f>+F10+F25+F34</f>
        <v>246032</v>
      </c>
      <c r="G8" s="40"/>
      <c r="H8" s="40">
        <f>+H10+ H25 + H34</f>
        <v>31676</v>
      </c>
      <c r="I8" s="40">
        <f>+I10+I25 + I34</f>
        <v>3013</v>
      </c>
      <c r="J8" s="40"/>
      <c r="K8" s="40">
        <f>+K10+ K25 + K34</f>
        <v>100568</v>
      </c>
      <c r="L8" s="40">
        <f>+L10+L25+L34</f>
        <v>108676</v>
      </c>
      <c r="M8" s="40"/>
      <c r="N8" s="40">
        <f>+N10+N25+N34</f>
        <v>189901</v>
      </c>
      <c r="O8" s="40">
        <f>+O10+O25+O34</f>
        <v>21925</v>
      </c>
    </row>
    <row r="9" spans="1:15" ht="14.25">
      <c r="A9" s="24"/>
      <c r="B9" s="40" t="s">
        <v>42</v>
      </c>
      <c r="C9" s="40"/>
      <c r="D9" s="24"/>
      <c r="E9" s="40"/>
      <c r="F9" s="40"/>
      <c r="G9" s="40"/>
      <c r="H9" s="40"/>
      <c r="I9" s="40"/>
      <c r="J9" s="40"/>
      <c r="K9" s="40"/>
      <c r="L9" s="40"/>
      <c r="M9" s="40"/>
      <c r="N9" s="40"/>
      <c r="O9" s="40"/>
    </row>
    <row r="10" spans="1:15" ht="14.25">
      <c r="A10" s="24" t="s">
        <v>22</v>
      </c>
      <c r="B10" s="40">
        <f>B11 + B20</f>
        <v>484366</v>
      </c>
      <c r="C10" s="40">
        <f>C11 + C20</f>
        <v>236668</v>
      </c>
      <c r="D10" s="24"/>
      <c r="E10" s="40">
        <f>E11 + E20</f>
        <v>451663</v>
      </c>
      <c r="F10" s="40">
        <f>+F11+F20</f>
        <v>194191</v>
      </c>
      <c r="G10" s="40"/>
      <c r="H10" s="40">
        <f>+H11+H20</f>
        <v>5119</v>
      </c>
      <c r="I10" s="40">
        <f>+I11</f>
        <v>220</v>
      </c>
      <c r="J10" s="40"/>
      <c r="K10" s="40">
        <f>+K11+K20</f>
        <v>27584</v>
      </c>
      <c r="L10" s="40">
        <f>+L11+L20</f>
        <v>42257</v>
      </c>
      <c r="M10" s="40"/>
      <c r="N10" s="40">
        <f>+N11+N20</f>
        <v>113336</v>
      </c>
      <c r="O10" s="40">
        <f>+O11+O20</f>
        <v>15394</v>
      </c>
    </row>
    <row r="11" spans="1:15" ht="14.25">
      <c r="A11" s="24" t="s">
        <v>3</v>
      </c>
      <c r="B11" s="40">
        <f>SUM(B12:B18)</f>
        <v>326429</v>
      </c>
      <c r="C11" s="40">
        <f>SUM(C12:C18)</f>
        <v>135090</v>
      </c>
      <c r="D11" s="24"/>
      <c r="E11" s="40">
        <f>SUM(E12:E18)</f>
        <v>303180</v>
      </c>
      <c r="F11" s="40">
        <f>SUM(F12:F18)</f>
        <v>116402</v>
      </c>
      <c r="G11" s="40"/>
      <c r="H11" s="40">
        <f>SUM(H12:H18)</f>
        <v>4713</v>
      </c>
      <c r="I11" s="40">
        <f>SUM(I12:I18)</f>
        <v>220</v>
      </c>
      <c r="J11" s="40"/>
      <c r="K11" s="40">
        <f>SUM(K12:K18)</f>
        <v>18536</v>
      </c>
      <c r="L11" s="40">
        <f>SUM(L12:L18)</f>
        <v>18468</v>
      </c>
      <c r="M11" s="40"/>
      <c r="N11" s="40">
        <f>SUM(N12:N18)</f>
        <v>79069</v>
      </c>
      <c r="O11" s="40">
        <f>SUM(O12:O18)</f>
        <v>12420</v>
      </c>
    </row>
    <row r="12" spans="1:15" ht="14.25">
      <c r="A12" s="24" t="s">
        <v>4</v>
      </c>
      <c r="B12" s="40">
        <f>E12 + H12 +K12</f>
        <v>71623</v>
      </c>
      <c r="C12" s="40">
        <f>F12 + I12 +L12</f>
        <v>14668</v>
      </c>
      <c r="D12" s="24"/>
      <c r="E12" s="40">
        <v>56665</v>
      </c>
      <c r="F12" s="40">
        <v>3894</v>
      </c>
      <c r="G12" s="40"/>
      <c r="H12" s="40">
        <v>2657</v>
      </c>
      <c r="I12" s="40">
        <v>9</v>
      </c>
      <c r="J12" s="40"/>
      <c r="K12" s="40">
        <v>12301</v>
      </c>
      <c r="L12" s="40">
        <v>10765</v>
      </c>
      <c r="M12" s="40"/>
      <c r="N12" s="40">
        <v>10588</v>
      </c>
      <c r="O12" s="40">
        <v>191</v>
      </c>
    </row>
    <row r="13" spans="1:15" ht="14.25">
      <c r="A13" s="24" t="s">
        <v>5</v>
      </c>
      <c r="B13" s="40">
        <f>E13+K13</f>
        <v>74624</v>
      </c>
      <c r="C13" s="40">
        <f>F13+L13</f>
        <v>19399</v>
      </c>
      <c r="D13" s="24"/>
      <c r="E13" s="40">
        <v>71085</v>
      </c>
      <c r="F13" s="40">
        <v>13303</v>
      </c>
      <c r="G13" s="40"/>
      <c r="H13" s="40" t="s">
        <v>52</v>
      </c>
      <c r="I13" s="40" t="s">
        <v>52</v>
      </c>
      <c r="J13" s="40"/>
      <c r="K13" s="40">
        <v>3539</v>
      </c>
      <c r="L13" s="40">
        <v>6096</v>
      </c>
      <c r="M13" s="40"/>
      <c r="N13" s="40">
        <v>12717</v>
      </c>
      <c r="O13" s="40">
        <v>509</v>
      </c>
    </row>
    <row r="14" spans="1:15" ht="14.25">
      <c r="A14" s="24" t="s">
        <v>6</v>
      </c>
      <c r="B14" s="40">
        <f>E14 + H14 +K14</f>
        <v>2289</v>
      </c>
      <c r="C14" s="40">
        <f>F14 +L14 + I14</f>
        <v>1147</v>
      </c>
      <c r="D14" s="24"/>
      <c r="E14" s="40">
        <v>383</v>
      </c>
      <c r="F14" s="40">
        <v>259</v>
      </c>
      <c r="G14" s="40"/>
      <c r="H14" s="40">
        <v>1402</v>
      </c>
      <c r="I14" s="40">
        <v>211</v>
      </c>
      <c r="J14" s="40"/>
      <c r="K14" s="40">
        <v>504</v>
      </c>
      <c r="L14" s="40">
        <v>677</v>
      </c>
      <c r="M14" s="40"/>
      <c r="N14" s="40">
        <v>0</v>
      </c>
      <c r="O14" s="40">
        <v>0</v>
      </c>
    </row>
    <row r="15" spans="1:15" ht="14.25">
      <c r="A15" s="24" t="s">
        <v>7</v>
      </c>
      <c r="B15" s="40">
        <f>E15 + H15 +K15</f>
        <v>5409</v>
      </c>
      <c r="C15" s="40">
        <f>F15 + L15</f>
        <v>2224</v>
      </c>
      <c r="D15" s="24"/>
      <c r="E15" s="40">
        <v>4536</v>
      </c>
      <c r="F15" s="40">
        <v>1444</v>
      </c>
      <c r="G15" s="40"/>
      <c r="H15" s="40">
        <v>287</v>
      </c>
      <c r="I15" s="40">
        <v>0</v>
      </c>
      <c r="J15" s="40"/>
      <c r="K15" s="40">
        <v>586</v>
      </c>
      <c r="L15" s="40">
        <v>780</v>
      </c>
      <c r="M15" s="40"/>
      <c r="N15" s="40">
        <v>844</v>
      </c>
      <c r="O15" s="40">
        <v>13</v>
      </c>
    </row>
    <row r="16" spans="1:15" ht="14.25">
      <c r="A16" s="24" t="s">
        <v>8</v>
      </c>
      <c r="B16" s="40">
        <f>E16 + H16 +K16</f>
        <v>7998</v>
      </c>
      <c r="C16" s="40">
        <f>F16 +L16</f>
        <v>93</v>
      </c>
      <c r="D16" s="24"/>
      <c r="E16" s="40">
        <v>6153</v>
      </c>
      <c r="F16" s="40">
        <v>23</v>
      </c>
      <c r="G16" s="40"/>
      <c r="H16" s="40">
        <v>367</v>
      </c>
      <c r="I16" s="40">
        <v>0</v>
      </c>
      <c r="J16" s="40"/>
      <c r="K16" s="40">
        <v>1478</v>
      </c>
      <c r="L16" s="40">
        <v>70</v>
      </c>
      <c r="M16" s="40"/>
      <c r="N16" s="40">
        <v>1264</v>
      </c>
      <c r="O16" s="40">
        <v>0</v>
      </c>
    </row>
    <row r="17" spans="1:15" ht="14.25">
      <c r="A17" s="24" t="s">
        <v>9</v>
      </c>
      <c r="B17" s="40">
        <f>E17</f>
        <v>18917</v>
      </c>
      <c r="C17" s="40">
        <f>F17</f>
        <v>4171</v>
      </c>
      <c r="D17" s="24"/>
      <c r="E17" s="40">
        <v>18917</v>
      </c>
      <c r="F17" s="40">
        <v>4171</v>
      </c>
      <c r="G17" s="40"/>
      <c r="H17" s="40" t="s">
        <v>53</v>
      </c>
      <c r="I17" s="40" t="s">
        <v>53</v>
      </c>
      <c r="J17" s="40"/>
      <c r="K17" s="40" t="s">
        <v>53</v>
      </c>
      <c r="L17" s="40" t="s">
        <v>53</v>
      </c>
      <c r="M17" s="40"/>
      <c r="N17" s="40">
        <v>6190</v>
      </c>
      <c r="O17" s="40">
        <v>591</v>
      </c>
    </row>
    <row r="18" spans="1:15" ht="14.25">
      <c r="A18" s="24" t="s">
        <v>10</v>
      </c>
      <c r="B18" s="40">
        <f>E18+K18</f>
        <v>145569</v>
      </c>
      <c r="C18" s="40">
        <f>F18+L18</f>
        <v>93388</v>
      </c>
      <c r="D18" s="24"/>
      <c r="E18" s="40">
        <v>145441</v>
      </c>
      <c r="F18" s="40">
        <v>93308</v>
      </c>
      <c r="G18" s="40"/>
      <c r="H18" s="40" t="s">
        <v>53</v>
      </c>
      <c r="I18" s="40" t="s">
        <v>53</v>
      </c>
      <c r="J18" s="40"/>
      <c r="K18" s="40">
        <v>128</v>
      </c>
      <c r="L18" s="40">
        <v>80</v>
      </c>
      <c r="M18" s="40"/>
      <c r="N18" s="40">
        <v>47466</v>
      </c>
      <c r="O18" s="40">
        <v>11116</v>
      </c>
    </row>
    <row r="19" spans="1:15" ht="14.25">
      <c r="A19" s="24"/>
      <c r="B19" s="40"/>
      <c r="C19" s="40" t="s">
        <v>43</v>
      </c>
      <c r="D19" s="24"/>
      <c r="E19" s="40"/>
      <c r="F19" s="40"/>
      <c r="G19" s="40"/>
      <c r="H19" s="40"/>
      <c r="I19" s="40"/>
      <c r="J19" s="40"/>
      <c r="K19" s="40"/>
      <c r="L19" s="40"/>
      <c r="M19" s="40"/>
      <c r="N19" s="40"/>
      <c r="O19" s="40"/>
    </row>
    <row r="20" spans="1:15" ht="14.25">
      <c r="A20" s="24" t="s">
        <v>11</v>
      </c>
      <c r="B20" s="40">
        <f>SUM(B21:B23)</f>
        <v>157937</v>
      </c>
      <c r="C20" s="40">
        <f>SUM(C21:C23)</f>
        <v>101578</v>
      </c>
      <c r="D20" s="24"/>
      <c r="E20" s="40">
        <f>SUM(E21:E23)</f>
        <v>148483</v>
      </c>
      <c r="F20" s="40">
        <f>SUM(F21:F23)</f>
        <v>77789</v>
      </c>
      <c r="G20" s="40"/>
      <c r="H20" s="40">
        <f>SUM(H21:H23)</f>
        <v>406</v>
      </c>
      <c r="I20" s="40">
        <v>0</v>
      </c>
      <c r="J20" s="40"/>
      <c r="K20" s="40">
        <f>SUM(K21:K23)</f>
        <v>9048</v>
      </c>
      <c r="L20" s="40">
        <f>SUM(L21:L23)</f>
        <v>23789</v>
      </c>
      <c r="M20" s="40"/>
      <c r="N20" s="40">
        <f>SUM(N21:N23)</f>
        <v>34267</v>
      </c>
      <c r="O20" s="40">
        <f>SUM(O21:O23)</f>
        <v>2974</v>
      </c>
    </row>
    <row r="21" spans="1:15" ht="14.25">
      <c r="A21" s="24" t="s">
        <v>12</v>
      </c>
      <c r="B21" s="40">
        <f>E21 + H21 +K21</f>
        <v>4970</v>
      </c>
      <c r="C21" s="40">
        <f>F21 +L21</f>
        <v>1753</v>
      </c>
      <c r="D21" s="24"/>
      <c r="E21" s="40">
        <v>206</v>
      </c>
      <c r="F21" s="40">
        <v>911</v>
      </c>
      <c r="G21" s="40"/>
      <c r="H21" s="40">
        <v>406</v>
      </c>
      <c r="I21" s="40">
        <v>0</v>
      </c>
      <c r="J21" s="40"/>
      <c r="K21" s="40">
        <v>4358</v>
      </c>
      <c r="L21" s="40">
        <v>842</v>
      </c>
      <c r="M21" s="40"/>
      <c r="N21" s="40" t="s">
        <v>54</v>
      </c>
      <c r="O21" s="40">
        <v>80</v>
      </c>
    </row>
    <row r="22" spans="1:15" ht="14.25">
      <c r="A22" s="24" t="s">
        <v>13</v>
      </c>
      <c r="B22" s="40">
        <f>E22 +K22</f>
        <v>100267</v>
      </c>
      <c r="C22" s="40">
        <f>F22 +L22</f>
        <v>63755</v>
      </c>
      <c r="D22" s="24"/>
      <c r="E22" s="40">
        <v>95577</v>
      </c>
      <c r="F22" s="40">
        <v>40808</v>
      </c>
      <c r="G22" s="40"/>
      <c r="H22" s="40" t="s">
        <v>54</v>
      </c>
      <c r="I22" s="40" t="s">
        <v>54</v>
      </c>
      <c r="J22" s="40"/>
      <c r="K22" s="40">
        <v>4690</v>
      </c>
      <c r="L22" s="40">
        <v>22947</v>
      </c>
      <c r="M22" s="40"/>
      <c r="N22" s="40">
        <v>19073</v>
      </c>
      <c r="O22" s="40">
        <v>866</v>
      </c>
    </row>
    <row r="23" spans="1:15" ht="14.25">
      <c r="A23" s="24" t="s">
        <v>10</v>
      </c>
      <c r="B23" s="40">
        <f>E23</f>
        <v>52700</v>
      </c>
      <c r="C23" s="40">
        <f>F23</f>
        <v>36070</v>
      </c>
      <c r="D23" s="24"/>
      <c r="E23" s="40">
        <v>52700</v>
      </c>
      <c r="F23" s="40">
        <v>36070</v>
      </c>
      <c r="G23" s="40"/>
      <c r="H23" s="40" t="s">
        <v>54</v>
      </c>
      <c r="I23" s="40" t="s">
        <v>54</v>
      </c>
      <c r="J23" s="40"/>
      <c r="K23" s="40" t="s">
        <v>54</v>
      </c>
      <c r="L23" s="40" t="s">
        <v>54</v>
      </c>
      <c r="M23" s="40"/>
      <c r="N23" s="40">
        <v>15194</v>
      </c>
      <c r="O23" s="40">
        <v>2028</v>
      </c>
    </row>
    <row r="24" spans="1:15" ht="14.25">
      <c r="A24" s="24"/>
      <c r="B24" s="40"/>
      <c r="C24" s="40"/>
      <c r="D24" s="24"/>
      <c r="E24" s="40"/>
      <c r="F24" s="40"/>
      <c r="G24" s="40"/>
      <c r="H24" s="40"/>
      <c r="I24" s="40"/>
      <c r="J24" s="40"/>
      <c r="K24" s="40"/>
      <c r="L24" s="40"/>
      <c r="M24" s="40"/>
      <c r="N24" s="40"/>
      <c r="O24" s="40"/>
    </row>
    <row r="25" spans="1:15" ht="16.5">
      <c r="A25" s="57" t="s">
        <v>40</v>
      </c>
      <c r="B25" s="40">
        <f>SUM(B26:B32)</f>
        <v>364551</v>
      </c>
      <c r="C25" s="40">
        <f>SUM(C26:C32)</f>
        <v>112695</v>
      </c>
      <c r="D25" s="24"/>
      <c r="E25" s="40">
        <f>SUM(E26:E32)</f>
        <v>266684</v>
      </c>
      <c r="F25" s="40">
        <f>SUM(F26:F32)</f>
        <v>44298</v>
      </c>
      <c r="G25" s="40"/>
      <c r="H25" s="40">
        <f>SUM(H26:H30)</f>
        <v>26527</v>
      </c>
      <c r="I25" s="40">
        <f>SUM(I26:I30)</f>
        <v>2782</v>
      </c>
      <c r="J25" s="40"/>
      <c r="K25" s="40">
        <f>SUM(K26:K30)</f>
        <v>71340</v>
      </c>
      <c r="L25" s="40">
        <f>SUM(L26:L30)</f>
        <v>65615</v>
      </c>
      <c r="M25" s="40"/>
      <c r="N25" s="40">
        <f>SUM(N26:N32)</f>
        <v>64424</v>
      </c>
      <c r="O25" s="40">
        <f>SUM(O26:O32)</f>
        <v>5362</v>
      </c>
    </row>
    <row r="26" spans="1:15" ht="14.25">
      <c r="A26" s="24" t="s">
        <v>14</v>
      </c>
      <c r="B26" s="40">
        <f t="shared" ref="B26:C30" si="0">E26 + H26 +K26</f>
        <v>170068</v>
      </c>
      <c r="C26" s="40">
        <f t="shared" si="0"/>
        <v>49268</v>
      </c>
      <c r="D26" s="24"/>
      <c r="E26" s="40">
        <v>109673</v>
      </c>
      <c r="F26" s="40">
        <v>16388</v>
      </c>
      <c r="G26" s="40"/>
      <c r="H26" s="40">
        <v>15185</v>
      </c>
      <c r="I26" s="40">
        <v>1147</v>
      </c>
      <c r="J26" s="40"/>
      <c r="K26" s="40">
        <v>45210</v>
      </c>
      <c r="L26" s="40">
        <v>31733</v>
      </c>
      <c r="M26" s="40"/>
      <c r="N26" s="40">
        <v>26619</v>
      </c>
      <c r="O26" s="40">
        <v>2734</v>
      </c>
    </row>
    <row r="27" spans="1:15" ht="14.25">
      <c r="A27" s="24" t="s">
        <v>15</v>
      </c>
      <c r="B27" s="40">
        <f t="shared" si="0"/>
        <v>170657</v>
      </c>
      <c r="C27" s="40">
        <f t="shared" si="0"/>
        <v>53087</v>
      </c>
      <c r="D27" s="24"/>
      <c r="E27" s="40">
        <v>145979</v>
      </c>
      <c r="F27" s="40">
        <v>24408</v>
      </c>
      <c r="G27" s="40"/>
      <c r="H27" s="40">
        <v>3387</v>
      </c>
      <c r="I27" s="40">
        <v>651</v>
      </c>
      <c r="J27" s="40"/>
      <c r="K27" s="40">
        <v>21291</v>
      </c>
      <c r="L27" s="40">
        <v>28028</v>
      </c>
      <c r="M27" s="40"/>
      <c r="N27" s="40">
        <v>34969</v>
      </c>
      <c r="O27" s="40">
        <v>2258</v>
      </c>
    </row>
    <row r="28" spans="1:15" ht="14.25">
      <c r="A28" s="24" t="s">
        <v>16</v>
      </c>
      <c r="B28" s="40">
        <f t="shared" si="0"/>
        <v>12922</v>
      </c>
      <c r="C28" s="40">
        <f t="shared" si="0"/>
        <v>6722</v>
      </c>
      <c r="D28" s="24"/>
      <c r="E28" s="40">
        <v>6290</v>
      </c>
      <c r="F28" s="40">
        <v>1410</v>
      </c>
      <c r="G28" s="40"/>
      <c r="H28" s="40">
        <v>3452</v>
      </c>
      <c r="I28" s="40">
        <v>651</v>
      </c>
      <c r="J28" s="40"/>
      <c r="K28" s="40">
        <v>3180</v>
      </c>
      <c r="L28" s="40">
        <v>4661</v>
      </c>
      <c r="M28" s="40"/>
      <c r="N28" s="40">
        <v>1280</v>
      </c>
      <c r="O28" s="40">
        <v>163</v>
      </c>
    </row>
    <row r="29" spans="1:15" ht="14.25">
      <c r="A29" s="24" t="s">
        <v>17</v>
      </c>
      <c r="B29" s="40">
        <f t="shared" si="0"/>
        <v>1872</v>
      </c>
      <c r="C29" s="40">
        <f t="shared" si="0"/>
        <v>1173</v>
      </c>
      <c r="D29" s="24"/>
      <c r="E29" s="40">
        <v>398</v>
      </c>
      <c r="F29" s="40">
        <v>138</v>
      </c>
      <c r="G29" s="40"/>
      <c r="H29" s="40">
        <v>1097</v>
      </c>
      <c r="I29" s="40">
        <v>329</v>
      </c>
      <c r="J29" s="40"/>
      <c r="K29" s="40">
        <v>377</v>
      </c>
      <c r="L29" s="40">
        <v>706</v>
      </c>
      <c r="M29" s="40"/>
      <c r="N29" s="40">
        <v>73</v>
      </c>
      <c r="O29" s="40">
        <v>64</v>
      </c>
    </row>
    <row r="30" spans="1:15" ht="14.25">
      <c r="A30" s="24" t="s">
        <v>18</v>
      </c>
      <c r="B30" s="40">
        <f t="shared" si="0"/>
        <v>5760</v>
      </c>
      <c r="C30" s="40">
        <f t="shared" si="0"/>
        <v>548</v>
      </c>
      <c r="D30" s="24"/>
      <c r="E30" s="40">
        <v>1072</v>
      </c>
      <c r="F30" s="40">
        <v>57</v>
      </c>
      <c r="G30" s="40"/>
      <c r="H30" s="40">
        <v>3406</v>
      </c>
      <c r="I30" s="40">
        <v>4</v>
      </c>
      <c r="J30" s="40"/>
      <c r="K30" s="40">
        <v>1282</v>
      </c>
      <c r="L30" s="40">
        <v>487</v>
      </c>
      <c r="M30" s="40"/>
      <c r="N30" s="40">
        <v>190</v>
      </c>
      <c r="O30" s="40">
        <v>0</v>
      </c>
    </row>
    <row r="31" spans="1:15" ht="14.25">
      <c r="A31" s="24" t="s">
        <v>55</v>
      </c>
      <c r="B31" s="40">
        <f>E31</f>
        <v>888</v>
      </c>
      <c r="C31" s="40">
        <f>F31</f>
        <v>1570</v>
      </c>
      <c r="D31" s="24"/>
      <c r="E31" s="40">
        <v>888</v>
      </c>
      <c r="F31" s="40">
        <v>1570</v>
      </c>
      <c r="G31" s="40"/>
      <c r="H31" s="40" t="s">
        <v>52</v>
      </c>
      <c r="I31" s="40" t="s">
        <v>52</v>
      </c>
      <c r="J31" s="40"/>
      <c r="K31" s="40" t="s">
        <v>52</v>
      </c>
      <c r="L31" s="40" t="s">
        <v>52</v>
      </c>
      <c r="M31" s="40"/>
      <c r="N31" s="40">
        <v>104</v>
      </c>
      <c r="O31" s="40">
        <v>69</v>
      </c>
    </row>
    <row r="32" spans="1:15" ht="14.25">
      <c r="A32" s="24" t="s">
        <v>56</v>
      </c>
      <c r="B32" s="40">
        <f>E32</f>
        <v>2384</v>
      </c>
      <c r="C32" s="40">
        <f>F32</f>
        <v>327</v>
      </c>
      <c r="D32" s="24"/>
      <c r="E32" s="40">
        <v>2384</v>
      </c>
      <c r="F32" s="40">
        <v>327</v>
      </c>
      <c r="G32" s="40"/>
      <c r="H32" s="40" t="s">
        <v>52</v>
      </c>
      <c r="I32" s="40" t="s">
        <v>52</v>
      </c>
      <c r="J32" s="40"/>
      <c r="K32" s="40" t="s">
        <v>52</v>
      </c>
      <c r="L32" s="40" t="s">
        <v>52</v>
      </c>
      <c r="M32" s="40"/>
      <c r="N32" s="40">
        <v>1189</v>
      </c>
      <c r="O32" s="40">
        <v>74</v>
      </c>
    </row>
    <row r="33" spans="1:15" ht="14.25">
      <c r="A33" s="24"/>
      <c r="B33" s="7"/>
      <c r="C33" s="7"/>
      <c r="D33" s="7"/>
      <c r="E33" s="7"/>
      <c r="F33" s="7"/>
      <c r="G33" s="7"/>
      <c r="H33" s="7"/>
      <c r="I33" s="7"/>
      <c r="J33" s="7"/>
      <c r="K33" s="7"/>
      <c r="L33" s="7"/>
      <c r="M33" s="7"/>
      <c r="N33" s="7"/>
      <c r="O33" s="7"/>
    </row>
    <row r="34" spans="1:15" ht="14.25">
      <c r="A34" s="24" t="s">
        <v>20</v>
      </c>
      <c r="B34" s="40">
        <f>E34 + H34 + K34</f>
        <v>42187</v>
      </c>
      <c r="C34" s="40">
        <f>F34 + I34 + L34</f>
        <v>8358</v>
      </c>
      <c r="D34" s="24"/>
      <c r="E34" s="40">
        <v>40513</v>
      </c>
      <c r="F34" s="40">
        <v>7543</v>
      </c>
      <c r="G34" s="40"/>
      <c r="H34" s="40">
        <v>30</v>
      </c>
      <c r="I34" s="40">
        <v>11</v>
      </c>
      <c r="J34" s="40"/>
      <c r="K34" s="40">
        <v>1644</v>
      </c>
      <c r="L34" s="40">
        <v>804</v>
      </c>
      <c r="M34" s="40"/>
      <c r="N34" s="40">
        <v>12141</v>
      </c>
      <c r="O34" s="40">
        <v>1169</v>
      </c>
    </row>
    <row r="35" spans="1:15" ht="14.25">
      <c r="A35" s="24"/>
      <c r="B35" s="40"/>
      <c r="C35" s="40"/>
      <c r="D35" s="24"/>
      <c r="E35" s="40"/>
      <c r="F35" s="40"/>
      <c r="G35" s="40"/>
      <c r="H35" s="40"/>
      <c r="I35" s="40"/>
      <c r="J35" s="40"/>
      <c r="K35" s="40"/>
      <c r="L35" s="40"/>
      <c r="M35" s="40"/>
      <c r="N35" s="40"/>
      <c r="O35" s="40"/>
    </row>
    <row r="36" spans="1:15" ht="14.25">
      <c r="A36" s="60" t="s">
        <v>29</v>
      </c>
      <c r="B36" s="60"/>
      <c r="C36" s="60"/>
      <c r="D36" s="60"/>
      <c r="E36" s="60"/>
      <c r="F36" s="60"/>
      <c r="G36" s="60"/>
      <c r="H36" s="60"/>
      <c r="I36" s="60"/>
      <c r="J36" s="60"/>
      <c r="K36" s="60"/>
      <c r="L36" s="60"/>
      <c r="M36" s="60"/>
      <c r="N36" s="60"/>
      <c r="O36" s="60"/>
    </row>
    <row r="37" spans="1:15" ht="14.25">
      <c r="A37" s="24"/>
      <c r="B37" s="40"/>
      <c r="C37" s="40"/>
      <c r="D37" s="24"/>
      <c r="E37" s="40"/>
      <c r="F37" s="40"/>
      <c r="G37" s="40"/>
      <c r="H37" s="40"/>
      <c r="I37" s="40"/>
      <c r="J37" s="40"/>
      <c r="K37" s="40"/>
      <c r="L37" s="40"/>
      <c r="M37" s="40"/>
      <c r="N37" s="40"/>
      <c r="O37" s="40"/>
    </row>
    <row r="38" spans="1:15" ht="14.25">
      <c r="A38" s="24" t="s">
        <v>21</v>
      </c>
      <c r="B38" s="40">
        <f>SUM(B39:B40)</f>
        <v>891104</v>
      </c>
      <c r="C38" s="40">
        <f>SUM(C39:C40)</f>
        <v>357721</v>
      </c>
      <c r="D38" s="24"/>
      <c r="E38" s="40">
        <f>SUM(E39:E40)</f>
        <v>758860</v>
      </c>
      <c r="F38" s="40">
        <f>SUM(F39:F40)</f>
        <v>246032</v>
      </c>
      <c r="G38" s="40"/>
      <c r="H38" s="40">
        <f>SUM(H39:H40)</f>
        <v>31676</v>
      </c>
      <c r="I38" s="40">
        <f>SUM(I39:I40)</f>
        <v>3013</v>
      </c>
      <c r="J38" s="40"/>
      <c r="K38" s="40">
        <f>SUM(K39:K40)</f>
        <v>100568</v>
      </c>
      <c r="L38" s="40">
        <f>SUM(L39:L40)</f>
        <v>108676</v>
      </c>
      <c r="M38" s="40"/>
      <c r="N38" s="40">
        <f>SUM(N39:N40)</f>
        <v>189901</v>
      </c>
      <c r="O38" s="40">
        <f>SUM(O39:O40)</f>
        <v>21925</v>
      </c>
    </row>
    <row r="39" spans="1:15" ht="14.25">
      <c r="A39" s="24" t="s">
        <v>57</v>
      </c>
      <c r="B39" s="40">
        <f>B44+B48+B52+B56</f>
        <v>212806</v>
      </c>
      <c r="C39" s="40">
        <f>C44+C48+C52+C56</f>
        <v>131534</v>
      </c>
      <c r="D39" s="24"/>
      <c r="E39" s="40">
        <f>E44+E48+E52+E56</f>
        <v>212805</v>
      </c>
      <c r="F39" s="40">
        <f>F44+F48+F52+F56</f>
        <v>131533</v>
      </c>
      <c r="G39" s="40"/>
      <c r="H39" s="40" t="s">
        <v>54</v>
      </c>
      <c r="I39" s="40" t="s">
        <v>54</v>
      </c>
      <c r="J39" s="40"/>
      <c r="K39" s="40">
        <v>1</v>
      </c>
      <c r="L39" s="40">
        <v>1</v>
      </c>
      <c r="M39" s="40"/>
      <c r="N39" s="40">
        <f>N44+N48+N52+N56</f>
        <v>69434</v>
      </c>
      <c r="O39" s="40">
        <f>O44+O48+O52+O56</f>
        <v>13429</v>
      </c>
    </row>
    <row r="40" spans="1:15" ht="14.25">
      <c r="A40" s="24" t="s">
        <v>58</v>
      </c>
      <c r="B40" s="40">
        <f>B45+B49+B53+B57</f>
        <v>678298</v>
      </c>
      <c r="C40" s="40">
        <f>C45+C49+C53+C57</f>
        <v>226187</v>
      </c>
      <c r="D40" s="24"/>
      <c r="E40" s="40">
        <f>E45+E49+E53+E57</f>
        <v>546055</v>
      </c>
      <c r="F40" s="40">
        <f>F45+F49+F53+F57</f>
        <v>114499</v>
      </c>
      <c r="G40" s="40"/>
      <c r="H40" s="40">
        <f>H45+H49+H53+H57</f>
        <v>31676</v>
      </c>
      <c r="I40" s="40">
        <f>I45+I53 + I57</f>
        <v>3013</v>
      </c>
      <c r="J40" s="40"/>
      <c r="K40" s="40">
        <f>K45+K49+K53+K57</f>
        <v>100567</v>
      </c>
      <c r="L40" s="40">
        <f>L45+L49+L53+L57</f>
        <v>108675</v>
      </c>
      <c r="M40" s="40"/>
      <c r="N40" s="40">
        <f>N45+N49+N53+N57</f>
        <v>120467</v>
      </c>
      <c r="O40" s="40">
        <f>O45+O49+O53+O57</f>
        <v>8496</v>
      </c>
    </row>
    <row r="41" spans="1:15" ht="14.25">
      <c r="A41" s="24"/>
      <c r="B41" s="40"/>
      <c r="C41" s="40"/>
      <c r="D41" s="24"/>
      <c r="E41" s="40"/>
      <c r="F41" s="40"/>
      <c r="G41" s="40"/>
      <c r="H41" s="40"/>
      <c r="I41" s="40"/>
      <c r="J41" s="40"/>
      <c r="K41" s="40"/>
      <c r="L41" s="40"/>
      <c r="M41" s="40"/>
      <c r="N41" s="40"/>
      <c r="O41" s="40"/>
    </row>
    <row r="42" spans="1:15" ht="14.25">
      <c r="A42" s="24" t="s">
        <v>22</v>
      </c>
      <c r="B42" s="40">
        <f>+B43+B47</f>
        <v>484366</v>
      </c>
      <c r="C42" s="40">
        <f>+C43+C47</f>
        <v>236668</v>
      </c>
      <c r="D42" s="24"/>
      <c r="E42" s="40">
        <f>+E43+E47</f>
        <v>451663</v>
      </c>
      <c r="F42" s="40">
        <f>+F43+F47</f>
        <v>194191</v>
      </c>
      <c r="G42" s="40"/>
      <c r="H42" s="40">
        <f>+H43+H47</f>
        <v>5119</v>
      </c>
      <c r="I42" s="40">
        <f>+I43</f>
        <v>220</v>
      </c>
      <c r="J42" s="40"/>
      <c r="K42" s="40">
        <f>+K43+K47</f>
        <v>27584</v>
      </c>
      <c r="L42" s="40">
        <f>+L43+L47</f>
        <v>42257</v>
      </c>
      <c r="M42" s="40"/>
      <c r="N42" s="40">
        <f>+N43+N47</f>
        <v>113336</v>
      </c>
      <c r="O42" s="40">
        <f>+O43+O47</f>
        <v>15394</v>
      </c>
    </row>
    <row r="43" spans="1:15" ht="14.25">
      <c r="A43" s="24" t="s">
        <v>3</v>
      </c>
      <c r="B43" s="40">
        <f>SUM(B44:B45)</f>
        <v>326429</v>
      </c>
      <c r="C43" s="40">
        <f>SUM(C44:C45)</f>
        <v>135090</v>
      </c>
      <c r="D43" s="24"/>
      <c r="E43" s="40">
        <f>SUM(E44:E45)</f>
        <v>303180</v>
      </c>
      <c r="F43" s="40">
        <f>SUM(F44:F45)</f>
        <v>116402</v>
      </c>
      <c r="G43" s="40"/>
      <c r="H43" s="40">
        <f>SUM(H44:H45)</f>
        <v>4713</v>
      </c>
      <c r="I43" s="40">
        <f>SUM(I44:I45)</f>
        <v>220</v>
      </c>
      <c r="J43" s="40"/>
      <c r="K43" s="40">
        <f>SUM(K44:K45)</f>
        <v>18536</v>
      </c>
      <c r="L43" s="40">
        <f>SUM(L44:L45)</f>
        <v>18468</v>
      </c>
      <c r="M43" s="40"/>
      <c r="N43" s="40">
        <f>SUM(N44:N45)</f>
        <v>79069</v>
      </c>
      <c r="O43" s="40">
        <f>SUM(O44:O45)</f>
        <v>12420</v>
      </c>
    </row>
    <row r="44" spans="1:15" ht="14.25">
      <c r="A44" s="24" t="s">
        <v>23</v>
      </c>
      <c r="B44" s="40">
        <f>E44 + K44</f>
        <v>138279</v>
      </c>
      <c r="C44" s="40">
        <f>F44 + L44</f>
        <v>90265</v>
      </c>
      <c r="D44" s="24"/>
      <c r="E44" s="40">
        <v>138278</v>
      </c>
      <c r="F44" s="40">
        <v>90264</v>
      </c>
      <c r="G44" s="40"/>
      <c r="H44" s="40" t="s">
        <v>54</v>
      </c>
      <c r="I44" s="40" t="s">
        <v>54</v>
      </c>
      <c r="J44" s="40"/>
      <c r="K44" s="40">
        <v>1</v>
      </c>
      <c r="L44" s="40">
        <v>1</v>
      </c>
      <c r="M44" s="40"/>
      <c r="N44" s="40">
        <v>46390</v>
      </c>
      <c r="O44" s="40">
        <v>10822</v>
      </c>
    </row>
    <row r="45" spans="1:15" ht="14.25">
      <c r="A45" s="24" t="s">
        <v>24</v>
      </c>
      <c r="B45" s="40">
        <f>E45 + H45 +K45</f>
        <v>188150</v>
      </c>
      <c r="C45" s="40">
        <f>F45 + I45 +L45</f>
        <v>44825</v>
      </c>
      <c r="D45" s="24"/>
      <c r="E45" s="40">
        <v>164902</v>
      </c>
      <c r="F45" s="40">
        <v>26138</v>
      </c>
      <c r="G45" s="40"/>
      <c r="H45" s="40">
        <v>4713</v>
      </c>
      <c r="I45" s="40">
        <v>220</v>
      </c>
      <c r="J45" s="40"/>
      <c r="K45" s="40">
        <v>18535</v>
      </c>
      <c r="L45" s="40">
        <v>18467</v>
      </c>
      <c r="M45" s="40"/>
      <c r="N45" s="40">
        <v>32679</v>
      </c>
      <c r="O45" s="40">
        <v>1598</v>
      </c>
    </row>
    <row r="46" spans="1:15" ht="14.25">
      <c r="A46" s="24"/>
      <c r="B46" s="40"/>
      <c r="C46" s="40"/>
      <c r="D46" s="24"/>
      <c r="E46" s="40"/>
      <c r="F46" s="40"/>
      <c r="G46" s="40"/>
      <c r="H46" s="40"/>
      <c r="I46" s="40"/>
      <c r="J46" s="40"/>
      <c r="K46" s="40"/>
      <c r="L46" s="40"/>
      <c r="M46" s="40"/>
      <c r="N46" s="40"/>
      <c r="O46" s="40"/>
    </row>
    <row r="47" spans="1:15" ht="14.25">
      <c r="A47" s="24" t="s">
        <v>11</v>
      </c>
      <c r="B47" s="40">
        <f>SUM(B48:B49)</f>
        <v>157937</v>
      </c>
      <c r="C47" s="40">
        <f>SUM(C48:C49)</f>
        <v>101578</v>
      </c>
      <c r="D47" s="24"/>
      <c r="E47" s="40">
        <f>SUM(E48:E49)</f>
        <v>148483</v>
      </c>
      <c r="F47" s="40">
        <f>SUM(F48:F49)</f>
        <v>77789</v>
      </c>
      <c r="G47" s="40"/>
      <c r="H47" s="40">
        <f>SUM(H48:H49)</f>
        <v>406</v>
      </c>
      <c r="I47" s="40">
        <v>0</v>
      </c>
      <c r="J47" s="40"/>
      <c r="K47" s="40">
        <f>SUM(K48:K49)</f>
        <v>9048</v>
      </c>
      <c r="L47" s="40">
        <f>SUM(L48:L49)</f>
        <v>23789</v>
      </c>
      <c r="M47" s="40"/>
      <c r="N47" s="40">
        <f>SUM(N48:N49)</f>
        <v>34267</v>
      </c>
      <c r="O47" s="40">
        <f>SUM(O48:O49)</f>
        <v>2974</v>
      </c>
    </row>
    <row r="48" spans="1:15" ht="14.25">
      <c r="A48" s="24" t="s">
        <v>23</v>
      </c>
      <c r="B48" s="40">
        <f>E48</f>
        <v>52700</v>
      </c>
      <c r="C48" s="40">
        <f>F48</f>
        <v>36070</v>
      </c>
      <c r="D48" s="24"/>
      <c r="E48" s="40">
        <v>52700</v>
      </c>
      <c r="F48" s="40">
        <v>36070</v>
      </c>
      <c r="G48" s="40"/>
      <c r="H48" s="40" t="s">
        <v>54</v>
      </c>
      <c r="I48" s="40" t="s">
        <v>54</v>
      </c>
      <c r="J48" s="40"/>
      <c r="K48" s="40" t="s">
        <v>54</v>
      </c>
      <c r="L48" s="40" t="s">
        <v>54</v>
      </c>
      <c r="M48" s="40"/>
      <c r="N48" s="40">
        <v>15194</v>
      </c>
      <c r="O48" s="40">
        <v>2028</v>
      </c>
    </row>
    <row r="49" spans="1:15" ht="14.25">
      <c r="A49" s="24" t="s">
        <v>24</v>
      </c>
      <c r="B49" s="40">
        <f>E49 + H49 +K49</f>
        <v>105237</v>
      </c>
      <c r="C49" s="40">
        <f>F49  +L49</f>
        <v>65508</v>
      </c>
      <c r="D49" s="24"/>
      <c r="E49" s="40">
        <v>95783</v>
      </c>
      <c r="F49" s="40">
        <v>41719</v>
      </c>
      <c r="G49" s="40"/>
      <c r="H49" s="40">
        <v>406</v>
      </c>
      <c r="I49" s="40">
        <v>0</v>
      </c>
      <c r="J49" s="40"/>
      <c r="K49" s="40">
        <v>9048</v>
      </c>
      <c r="L49" s="40">
        <v>23789</v>
      </c>
      <c r="M49" s="40"/>
      <c r="N49" s="40">
        <v>19073</v>
      </c>
      <c r="O49" s="40">
        <v>946</v>
      </c>
    </row>
    <row r="50" spans="1:15" ht="14.25">
      <c r="A50" s="24"/>
      <c r="B50" s="40"/>
      <c r="C50" s="40"/>
      <c r="D50" s="24"/>
      <c r="E50" s="40"/>
      <c r="F50" s="40"/>
      <c r="G50" s="40"/>
      <c r="H50" s="40"/>
      <c r="I50" s="40"/>
      <c r="J50" s="40"/>
      <c r="K50" s="40"/>
      <c r="L50" s="40"/>
      <c r="M50" s="40"/>
      <c r="N50" s="40"/>
      <c r="O50" s="40"/>
    </row>
    <row r="51" spans="1:15" ht="14.25">
      <c r="A51" s="24" t="s">
        <v>25</v>
      </c>
      <c r="B51" s="40">
        <f>SUM(B52:B53)</f>
        <v>364551</v>
      </c>
      <c r="C51" s="40">
        <f>SUM(C52:C53)</f>
        <v>112695</v>
      </c>
      <c r="D51" s="24"/>
      <c r="E51" s="40">
        <f>SUM(E52:E53)</f>
        <v>266684</v>
      </c>
      <c r="F51" s="40">
        <f>SUM(F52:F53)</f>
        <v>44298</v>
      </c>
      <c r="G51" s="40"/>
      <c r="H51" s="40">
        <f>SUM(H52:H53)</f>
        <v>26527</v>
      </c>
      <c r="I51" s="40">
        <f>SUM(I52:I53)</f>
        <v>2782</v>
      </c>
      <c r="J51" s="40"/>
      <c r="K51" s="40">
        <f>SUM(K52:K53)</f>
        <v>71340</v>
      </c>
      <c r="L51" s="40">
        <f>SUM(L52:L53)</f>
        <v>65615</v>
      </c>
      <c r="M51" s="40"/>
      <c r="N51" s="40">
        <f>SUM(N52:N53)</f>
        <v>64424</v>
      </c>
      <c r="O51" s="40">
        <f>SUM(O52:O53)</f>
        <v>5362</v>
      </c>
    </row>
    <row r="52" spans="1:15" ht="14.25">
      <c r="A52" s="24" t="s">
        <v>26</v>
      </c>
      <c r="B52" s="40">
        <f>E52</f>
        <v>3272</v>
      </c>
      <c r="C52" s="40">
        <f>F52</f>
        <v>1897</v>
      </c>
      <c r="D52" s="24"/>
      <c r="E52" s="40">
        <v>3272</v>
      </c>
      <c r="F52" s="40">
        <v>1897</v>
      </c>
      <c r="G52" s="40"/>
      <c r="H52" s="40" t="s">
        <v>54</v>
      </c>
      <c r="I52" s="40" t="s">
        <v>54</v>
      </c>
      <c r="J52" s="40"/>
      <c r="K52" s="40" t="s">
        <v>54</v>
      </c>
      <c r="L52" s="40" t="s">
        <v>54</v>
      </c>
      <c r="M52" s="40"/>
      <c r="N52" s="40">
        <v>1293</v>
      </c>
      <c r="O52" s="40">
        <v>143</v>
      </c>
    </row>
    <row r="53" spans="1:15" ht="14.25">
      <c r="A53" s="24" t="s">
        <v>27</v>
      </c>
      <c r="B53" s="40">
        <f>E53 + H53 +K53</f>
        <v>361279</v>
      </c>
      <c r="C53" s="40">
        <f>F53 + I53 +L53</f>
        <v>110798</v>
      </c>
      <c r="D53" s="24"/>
      <c r="E53" s="40">
        <v>263412</v>
      </c>
      <c r="F53" s="40">
        <v>42401</v>
      </c>
      <c r="G53" s="40"/>
      <c r="H53" s="40">
        <v>26527</v>
      </c>
      <c r="I53" s="40">
        <v>2782</v>
      </c>
      <c r="J53" s="40"/>
      <c r="K53" s="40">
        <v>71340</v>
      </c>
      <c r="L53" s="40">
        <v>65615</v>
      </c>
      <c r="M53" s="40"/>
      <c r="N53" s="40">
        <v>63131</v>
      </c>
      <c r="O53" s="40">
        <v>5219</v>
      </c>
    </row>
    <row r="54" spans="1:15" ht="14.25">
      <c r="A54" s="24"/>
      <c r="B54" s="40"/>
      <c r="C54" s="40"/>
      <c r="D54" s="24"/>
      <c r="E54" s="40"/>
      <c r="F54" s="40"/>
      <c r="G54" s="40"/>
      <c r="H54" s="40"/>
      <c r="I54" s="40"/>
      <c r="J54" s="40"/>
      <c r="K54" s="40"/>
      <c r="L54" s="40"/>
      <c r="M54" s="40"/>
      <c r="N54" s="40"/>
      <c r="O54" s="40"/>
    </row>
    <row r="55" spans="1:15" ht="14.25">
      <c r="A55" s="24" t="s">
        <v>20</v>
      </c>
      <c r="B55" s="40">
        <f>SUM(B56:B57)</f>
        <v>42187</v>
      </c>
      <c r="C55" s="40">
        <f>SUM(C56:C57)</f>
        <v>8358</v>
      </c>
      <c r="D55" s="24"/>
      <c r="E55" s="40">
        <f>SUM(E56:E57)</f>
        <v>40513</v>
      </c>
      <c r="F55" s="40">
        <f>SUM(F56:F57)</f>
        <v>7543</v>
      </c>
      <c r="G55" s="40"/>
      <c r="H55" s="40">
        <f>SUM(H56:H57)</f>
        <v>30</v>
      </c>
      <c r="I55" s="40">
        <f>SUM(I56:I57)</f>
        <v>11</v>
      </c>
      <c r="J55" s="40"/>
      <c r="K55" s="40">
        <f>SUM(K56:K57)</f>
        <v>1644</v>
      </c>
      <c r="L55" s="40">
        <f>SUM(L56:L57)</f>
        <v>804</v>
      </c>
      <c r="M55" s="40"/>
      <c r="N55" s="40">
        <f>SUM(N56:N57)</f>
        <v>12141</v>
      </c>
      <c r="O55" s="40">
        <f>SUM(O56:O57)</f>
        <v>1169</v>
      </c>
    </row>
    <row r="56" spans="1:15" ht="14.25">
      <c r="A56" s="24" t="s">
        <v>26</v>
      </c>
      <c r="B56" s="40">
        <f>E56</f>
        <v>18555</v>
      </c>
      <c r="C56" s="40">
        <f>F56</f>
        <v>3302</v>
      </c>
      <c r="D56" s="24"/>
      <c r="E56" s="40">
        <v>18555</v>
      </c>
      <c r="F56" s="40">
        <v>3302</v>
      </c>
      <c r="G56" s="40"/>
      <c r="H56" s="40" t="s">
        <v>54</v>
      </c>
      <c r="I56" s="40" t="s">
        <v>54</v>
      </c>
      <c r="J56" s="40"/>
      <c r="K56" s="40" t="s">
        <v>54</v>
      </c>
      <c r="L56" s="40" t="s">
        <v>54</v>
      </c>
      <c r="M56" s="40"/>
      <c r="N56" s="40">
        <v>6557</v>
      </c>
      <c r="O56" s="40">
        <v>436</v>
      </c>
    </row>
    <row r="57" spans="1:15" ht="14.25">
      <c r="A57" s="24" t="s">
        <v>27</v>
      </c>
      <c r="B57" s="40">
        <f>E57 + K57 +H57</f>
        <v>23632</v>
      </c>
      <c r="C57" s="40">
        <f>F57 + L57 + I57</f>
        <v>5056</v>
      </c>
      <c r="D57" s="24"/>
      <c r="E57" s="40">
        <v>21958</v>
      </c>
      <c r="F57" s="40">
        <v>4241</v>
      </c>
      <c r="G57" s="40"/>
      <c r="H57" s="40">
        <v>30</v>
      </c>
      <c r="I57" s="40">
        <v>11</v>
      </c>
      <c r="J57" s="40"/>
      <c r="K57" s="40">
        <v>1644</v>
      </c>
      <c r="L57" s="40">
        <v>804</v>
      </c>
      <c r="M57" s="40"/>
      <c r="N57" s="40">
        <v>5584</v>
      </c>
      <c r="O57" s="40">
        <v>733</v>
      </c>
    </row>
    <row r="58" spans="1:15" ht="14.25">
      <c r="A58" s="58"/>
      <c r="B58" s="59"/>
      <c r="C58" s="59"/>
      <c r="D58" s="59"/>
      <c r="E58" s="59"/>
      <c r="F58" s="59"/>
      <c r="G58" s="59"/>
      <c r="H58" s="59"/>
      <c r="I58" s="59"/>
      <c r="J58" s="59"/>
      <c r="K58" s="59"/>
      <c r="L58" s="59"/>
      <c r="M58" s="59"/>
      <c r="N58" s="59"/>
      <c r="O58" s="59"/>
    </row>
    <row r="59" spans="1:15" ht="14.25">
      <c r="A59" s="8" t="s">
        <v>59</v>
      </c>
      <c r="B59" s="23"/>
      <c r="C59" s="23"/>
      <c r="D59" s="23"/>
      <c r="E59" s="23"/>
      <c r="F59" s="23"/>
      <c r="G59" s="23"/>
      <c r="H59" s="23"/>
      <c r="I59" s="23"/>
      <c r="J59" s="23"/>
      <c r="K59" s="23"/>
      <c r="L59" s="23"/>
      <c r="M59" s="23"/>
      <c r="N59" s="23"/>
      <c r="O59" s="23"/>
    </row>
    <row r="60" spans="1:15" ht="14.25">
      <c r="A60" s="14"/>
      <c r="B60" s="23"/>
      <c r="C60" s="23"/>
      <c r="D60" s="23"/>
      <c r="E60" s="23"/>
      <c r="F60" s="23"/>
      <c r="G60" s="23"/>
      <c r="H60" s="23"/>
      <c r="I60" s="23"/>
      <c r="J60" s="23"/>
      <c r="K60" s="23"/>
      <c r="L60" s="23"/>
      <c r="M60" s="23"/>
      <c r="N60" s="23"/>
      <c r="O60" s="23"/>
    </row>
    <row r="61" spans="1:15" ht="14.25">
      <c r="A61" s="8" t="s">
        <v>60</v>
      </c>
      <c r="B61" s="24"/>
      <c r="C61" s="24"/>
      <c r="D61" s="24"/>
      <c r="E61" s="36"/>
      <c r="F61" s="36"/>
      <c r="G61" s="24"/>
      <c r="H61" s="36"/>
      <c r="I61" s="36"/>
      <c r="J61" s="24"/>
      <c r="K61" s="36"/>
      <c r="L61" s="24"/>
      <c r="M61" s="24"/>
      <c r="N61" s="24"/>
      <c r="O61" s="24"/>
    </row>
    <row r="62" spans="1:15" ht="14.25">
      <c r="A62" s="7"/>
      <c r="B62" s="36"/>
      <c r="C62" s="24"/>
      <c r="D62" s="24"/>
      <c r="E62" s="36"/>
      <c r="F62" s="36"/>
      <c r="G62" s="24"/>
      <c r="H62" s="36"/>
      <c r="I62" s="36"/>
      <c r="J62" s="24"/>
      <c r="K62" s="36"/>
      <c r="L62" s="24"/>
      <c r="M62" s="24"/>
      <c r="N62" s="36"/>
      <c r="O62" s="36"/>
    </row>
    <row r="63" spans="1:15" ht="14.25">
      <c r="A63" s="8" t="s">
        <v>62</v>
      </c>
      <c r="B63" s="36"/>
      <c r="C63" s="36"/>
      <c r="D63" s="24"/>
      <c r="E63" s="36"/>
      <c r="F63" s="36"/>
      <c r="G63" s="24"/>
      <c r="H63" s="36"/>
      <c r="I63" s="36"/>
      <c r="J63" s="24"/>
      <c r="K63" s="36"/>
      <c r="L63" s="24"/>
      <c r="M63" s="24"/>
      <c r="N63" s="24"/>
      <c r="O63" s="24"/>
    </row>
    <row r="64" spans="1:15" ht="14.25">
      <c r="A64" s="7"/>
      <c r="B64" s="36"/>
      <c r="C64" s="36"/>
      <c r="D64" s="24"/>
      <c r="E64" s="36"/>
      <c r="F64" s="36"/>
      <c r="G64" s="24"/>
      <c r="H64" s="36"/>
      <c r="I64" s="36"/>
      <c r="J64" s="24"/>
      <c r="K64" s="36"/>
      <c r="L64" s="24"/>
      <c r="M64" s="24"/>
      <c r="N64" s="36"/>
      <c r="O64" s="36"/>
    </row>
    <row r="65" spans="1:15" ht="14.25">
      <c r="A65" s="7"/>
      <c r="B65" s="24"/>
      <c r="C65" s="24"/>
      <c r="D65" s="24"/>
      <c r="E65" s="24"/>
      <c r="F65" s="24"/>
      <c r="G65" s="24"/>
      <c r="H65" s="24"/>
      <c r="I65" s="24"/>
      <c r="J65" s="24"/>
      <c r="K65" s="24"/>
      <c r="L65" s="24"/>
      <c r="M65" s="24"/>
      <c r="N65" s="24"/>
      <c r="O65" s="24"/>
    </row>
    <row r="66" spans="1:15" ht="14.25">
      <c r="A66" s="7"/>
      <c r="B66" s="24"/>
      <c r="C66" s="24"/>
      <c r="D66" s="24"/>
      <c r="E66" s="24"/>
      <c r="F66" s="24"/>
      <c r="G66" s="24"/>
      <c r="H66" s="24"/>
      <c r="I66" s="24"/>
      <c r="J66" s="24"/>
      <c r="K66" s="24"/>
      <c r="L66" s="24"/>
      <c r="M66" s="24"/>
      <c r="N66" s="24"/>
      <c r="O66" s="24"/>
    </row>
    <row r="67" spans="1:15" ht="14.25">
      <c r="A67" s="7"/>
      <c r="B67" s="24"/>
      <c r="C67" s="24"/>
      <c r="D67" s="24"/>
      <c r="E67" s="24"/>
      <c r="F67" s="24"/>
      <c r="G67" s="24"/>
      <c r="H67" s="24"/>
      <c r="I67" s="24"/>
      <c r="J67" s="24"/>
      <c r="K67" s="24"/>
      <c r="L67" s="24"/>
      <c r="M67" s="24"/>
      <c r="N67" s="24"/>
      <c r="O67" s="24"/>
    </row>
    <row r="68" spans="1:15" ht="14.25">
      <c r="A68" s="7"/>
      <c r="B68" s="24"/>
      <c r="C68" s="24"/>
      <c r="D68" s="24"/>
      <c r="E68" s="24"/>
      <c r="F68" s="24"/>
      <c r="G68" s="24"/>
      <c r="H68" s="24"/>
      <c r="I68" s="24"/>
      <c r="J68" s="24"/>
      <c r="K68" s="24"/>
      <c r="L68" s="24"/>
      <c r="M68" s="24"/>
      <c r="N68" s="24"/>
      <c r="O68" s="24"/>
    </row>
    <row r="69" spans="1:15" ht="14.25">
      <c r="A69" s="7"/>
      <c r="B69" s="24"/>
      <c r="C69" s="24"/>
      <c r="D69" s="24"/>
      <c r="E69" s="24"/>
      <c r="F69" s="24"/>
      <c r="G69" s="24"/>
      <c r="H69" s="24"/>
      <c r="I69" s="24"/>
      <c r="J69" s="24"/>
      <c r="K69" s="24"/>
      <c r="L69" s="24"/>
      <c r="M69" s="24"/>
      <c r="N69" s="24"/>
      <c r="O69" s="24"/>
    </row>
    <row r="70" spans="1:15" ht="14.25">
      <c r="A70" s="7"/>
      <c r="B70" s="24"/>
      <c r="C70" s="24"/>
      <c r="D70" s="24"/>
      <c r="E70" s="24"/>
      <c r="F70" s="24"/>
      <c r="G70" s="24"/>
      <c r="H70" s="24"/>
      <c r="I70" s="24"/>
      <c r="J70" s="24"/>
      <c r="K70" s="24"/>
      <c r="L70" s="24"/>
      <c r="M70" s="24"/>
      <c r="N70" s="24"/>
      <c r="O70" s="24"/>
    </row>
    <row r="71" spans="1:15" ht="14.25">
      <c r="A71" s="7"/>
      <c r="B71" s="24"/>
      <c r="C71" s="24"/>
      <c r="D71" s="24"/>
      <c r="E71" s="24"/>
      <c r="F71" s="24"/>
      <c r="G71" s="24"/>
      <c r="H71" s="24"/>
      <c r="I71" s="24"/>
      <c r="J71" s="24"/>
      <c r="K71" s="24"/>
      <c r="L71" s="24"/>
      <c r="M71" s="24"/>
      <c r="N71" s="24"/>
      <c r="O71" s="24"/>
    </row>
    <row r="72" spans="1:15" ht="14.25">
      <c r="A72" s="7"/>
      <c r="B72" s="24"/>
      <c r="C72" s="24"/>
      <c r="D72" s="24"/>
      <c r="E72" s="24"/>
      <c r="F72" s="24"/>
      <c r="G72" s="24"/>
      <c r="H72" s="24"/>
      <c r="I72" s="24"/>
      <c r="J72" s="24"/>
      <c r="K72" s="24"/>
      <c r="L72" s="24"/>
      <c r="M72" s="24"/>
      <c r="N72" s="24"/>
      <c r="O72" s="24"/>
    </row>
    <row r="73" spans="1:15" ht="14.25">
      <c r="A73" s="7"/>
      <c r="B73" s="24"/>
      <c r="C73" s="24"/>
      <c r="D73" s="24"/>
      <c r="E73" s="24"/>
      <c r="F73" s="24"/>
      <c r="G73" s="24"/>
      <c r="H73" s="24"/>
      <c r="I73" s="24"/>
      <c r="J73" s="24"/>
      <c r="K73" s="24"/>
      <c r="L73" s="24"/>
      <c r="M73" s="24"/>
      <c r="N73" s="24"/>
      <c r="O73" s="24"/>
    </row>
    <row r="74" spans="1:15" ht="14.25">
      <c r="A74" s="7"/>
      <c r="B74" s="24"/>
      <c r="C74" s="24"/>
      <c r="D74" s="24"/>
      <c r="E74" s="24"/>
      <c r="F74" s="24"/>
      <c r="G74" s="24"/>
      <c r="H74" s="24"/>
      <c r="I74" s="24"/>
      <c r="J74" s="24"/>
      <c r="K74" s="24"/>
      <c r="L74" s="24"/>
      <c r="M74" s="24"/>
      <c r="N74" s="24"/>
      <c r="O74" s="24"/>
    </row>
    <row r="75" spans="1:15" ht="14.25">
      <c r="A75" s="7"/>
      <c r="B75" s="24"/>
      <c r="C75" s="24"/>
      <c r="D75" s="24"/>
      <c r="E75" s="24"/>
      <c r="F75" s="24"/>
      <c r="G75" s="24"/>
      <c r="H75" s="24"/>
      <c r="I75" s="24"/>
      <c r="J75" s="24"/>
      <c r="K75" s="24"/>
      <c r="L75" s="24"/>
      <c r="M75" s="24"/>
      <c r="N75" s="24"/>
      <c r="O75" s="24"/>
    </row>
    <row r="76" spans="1:15" ht="14.25">
      <c r="A76" s="7"/>
      <c r="B76" s="24"/>
      <c r="C76" s="24"/>
      <c r="D76" s="24"/>
      <c r="E76" s="24"/>
      <c r="F76" s="24"/>
      <c r="G76" s="24"/>
      <c r="H76" s="24"/>
      <c r="I76" s="24"/>
      <c r="J76" s="24"/>
      <c r="K76" s="24"/>
      <c r="L76" s="24"/>
      <c r="M76" s="24"/>
      <c r="N76" s="24"/>
      <c r="O76" s="24"/>
    </row>
    <row r="77" spans="1:15" ht="14.25">
      <c r="A77" s="7"/>
      <c r="B77" s="24"/>
      <c r="C77" s="24"/>
      <c r="D77" s="24"/>
      <c r="E77" s="24"/>
      <c r="F77" s="24"/>
      <c r="G77" s="24"/>
      <c r="H77" s="24"/>
      <c r="I77" s="24"/>
      <c r="J77" s="24"/>
      <c r="K77" s="24"/>
      <c r="L77" s="24"/>
      <c r="M77" s="24"/>
      <c r="N77" s="24"/>
      <c r="O77" s="24"/>
    </row>
    <row r="78" spans="1:15" ht="14.25">
      <c r="A78" s="7"/>
      <c r="B78" s="24"/>
      <c r="C78" s="24"/>
      <c r="D78" s="24"/>
      <c r="E78" s="24"/>
      <c r="F78" s="24"/>
      <c r="G78" s="24"/>
      <c r="H78" s="24"/>
      <c r="I78" s="24"/>
      <c r="J78" s="24"/>
      <c r="K78" s="24"/>
      <c r="L78" s="24"/>
      <c r="M78" s="24"/>
      <c r="N78" s="24"/>
      <c r="O78" s="24"/>
    </row>
    <row r="79" spans="1:15" ht="14.25">
      <c r="A79" s="7"/>
      <c r="B79" s="24"/>
      <c r="C79" s="24"/>
      <c r="D79" s="24"/>
      <c r="E79" s="24"/>
      <c r="F79" s="24"/>
      <c r="G79" s="24"/>
      <c r="H79" s="24"/>
      <c r="I79" s="24"/>
      <c r="J79" s="24"/>
      <c r="K79" s="24"/>
      <c r="L79" s="24"/>
      <c r="M79" s="24"/>
      <c r="N79" s="24"/>
      <c r="O79" s="24"/>
    </row>
    <row r="80" spans="1:15" ht="14.25">
      <c r="A80" s="7"/>
      <c r="B80" s="24"/>
      <c r="C80" s="24"/>
      <c r="D80" s="24"/>
      <c r="E80" s="24"/>
      <c r="F80" s="24"/>
      <c r="G80" s="24"/>
      <c r="H80" s="24"/>
      <c r="I80" s="24"/>
      <c r="J80" s="24"/>
      <c r="K80" s="24"/>
      <c r="L80" s="24"/>
      <c r="M80" s="24"/>
      <c r="N80" s="24"/>
      <c r="O80" s="24"/>
    </row>
    <row r="81" spans="1:15" ht="14.25">
      <c r="A81" s="7"/>
      <c r="B81" s="24"/>
      <c r="C81" s="24"/>
      <c r="D81" s="24"/>
      <c r="E81" s="24"/>
      <c r="F81" s="24"/>
      <c r="G81" s="24"/>
      <c r="H81" s="24"/>
      <c r="I81" s="24"/>
      <c r="J81" s="24"/>
      <c r="K81" s="24"/>
      <c r="L81" s="24"/>
      <c r="M81" s="24"/>
      <c r="N81" s="24"/>
      <c r="O81" s="24"/>
    </row>
    <row r="82" spans="1:15" ht="14.25">
      <c r="A82" s="7"/>
      <c r="B82" s="24"/>
      <c r="C82" s="24"/>
      <c r="D82" s="24"/>
      <c r="E82" s="24"/>
      <c r="F82" s="24"/>
      <c r="G82" s="24"/>
      <c r="H82" s="24"/>
      <c r="I82" s="24"/>
      <c r="J82" s="24"/>
      <c r="K82" s="24"/>
      <c r="L82" s="24"/>
      <c r="M82" s="24"/>
      <c r="N82" s="24"/>
      <c r="O82" s="24"/>
    </row>
    <row r="83" spans="1:15" ht="14.25">
      <c r="A83" s="7"/>
      <c r="B83" s="24"/>
      <c r="C83" s="24"/>
      <c r="D83" s="24"/>
      <c r="E83" s="24"/>
      <c r="F83" s="24"/>
      <c r="G83" s="24"/>
      <c r="H83" s="24"/>
      <c r="I83" s="24"/>
      <c r="J83" s="24"/>
      <c r="K83" s="24"/>
      <c r="L83" s="24"/>
      <c r="M83" s="24"/>
      <c r="N83" s="24"/>
      <c r="O83" s="24"/>
    </row>
    <row r="84" spans="1:15" ht="14.25">
      <c r="A84" s="7"/>
      <c r="B84" s="24"/>
      <c r="C84" s="24"/>
      <c r="D84" s="24"/>
      <c r="E84" s="24"/>
      <c r="F84" s="24"/>
      <c r="G84" s="24"/>
      <c r="H84" s="24"/>
      <c r="I84" s="24"/>
      <c r="J84" s="24"/>
      <c r="K84" s="24"/>
      <c r="L84" s="24"/>
      <c r="M84" s="24"/>
      <c r="N84" s="24"/>
      <c r="O84" s="24"/>
    </row>
    <row r="85" spans="1:15" ht="14.25">
      <c r="A85" s="7"/>
      <c r="B85" s="7"/>
      <c r="C85" s="7"/>
      <c r="D85" s="7"/>
      <c r="E85" s="7"/>
      <c r="F85" s="7"/>
      <c r="G85" s="7"/>
      <c r="H85" s="7"/>
      <c r="I85" s="7"/>
      <c r="J85" s="7"/>
      <c r="K85" s="7"/>
      <c r="L85" s="7"/>
      <c r="M85" s="7"/>
      <c r="N85" s="7"/>
      <c r="O85" s="7"/>
    </row>
    <row r="86" spans="1:15" ht="14.25">
      <c r="A86" s="7"/>
      <c r="B86" s="7"/>
      <c r="C86" s="7"/>
      <c r="D86" s="7"/>
      <c r="E86" s="7"/>
      <c r="F86" s="7"/>
      <c r="G86" s="7"/>
      <c r="H86" s="7"/>
      <c r="I86" s="7"/>
      <c r="J86" s="7"/>
      <c r="K86" s="7"/>
      <c r="L86" s="7"/>
      <c r="M86" s="7"/>
      <c r="N86" s="7"/>
      <c r="O86" s="7"/>
    </row>
    <row r="87" spans="1:15" ht="14.25">
      <c r="A87" s="7"/>
      <c r="B87" s="7"/>
      <c r="C87" s="7"/>
      <c r="D87" s="7"/>
      <c r="E87" s="7"/>
      <c r="F87" s="7"/>
      <c r="G87" s="7"/>
      <c r="H87" s="7"/>
      <c r="I87" s="7"/>
      <c r="J87" s="7"/>
      <c r="K87" s="7"/>
      <c r="L87" s="7"/>
      <c r="M87" s="7"/>
      <c r="N87" s="7"/>
      <c r="O87" s="7"/>
    </row>
  </sheetData>
  <mergeCells count="8">
    <mergeCell ref="A36:O36"/>
    <mergeCell ref="A1:O1"/>
    <mergeCell ref="B4:L4"/>
    <mergeCell ref="B5:C5"/>
    <mergeCell ref="E5:F5"/>
    <mergeCell ref="H5:I5"/>
    <mergeCell ref="K5:L5"/>
    <mergeCell ref="N5:O5"/>
  </mergeCells>
  <pageMargins left="0.7" right="0.7" top="0.75" bottom="0.75" header="0.3" footer="0.3"/>
  <pageSetup scale="72" fitToHeight="2"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7"/>
  <sheetViews>
    <sheetView workbookViewId="0">
      <selection sqref="A1:O1"/>
    </sheetView>
  </sheetViews>
  <sheetFormatPr defaultRowHeight="12.75"/>
  <cols>
    <col min="1" max="1" width="45.7109375" customWidth="1"/>
    <col min="2" max="3" width="11.7109375" customWidth="1"/>
    <col min="4" max="4" width="1.7109375" customWidth="1"/>
    <col min="5" max="6" width="11.7109375" customWidth="1"/>
    <col min="7" max="7" width="1.7109375" customWidth="1"/>
    <col min="8" max="9" width="11.7109375" customWidth="1"/>
    <col min="10" max="10" width="1.7109375" customWidth="1"/>
    <col min="11" max="12" width="11.7109375" customWidth="1"/>
    <col min="13" max="13" width="1.7109375" customWidth="1"/>
    <col min="14" max="256" width="11.7109375" customWidth="1"/>
  </cols>
  <sheetData>
    <row r="1" spans="1:15" ht="42" customHeight="1">
      <c r="A1" s="45" t="s">
        <v>34</v>
      </c>
      <c r="B1" s="45"/>
      <c r="C1" s="45"/>
      <c r="D1" s="45"/>
      <c r="E1" s="45"/>
      <c r="F1" s="45"/>
      <c r="G1" s="45"/>
      <c r="H1" s="45"/>
      <c r="I1" s="45"/>
      <c r="J1" s="45"/>
      <c r="K1" s="45"/>
      <c r="L1" s="45"/>
      <c r="M1" s="45"/>
      <c r="N1" s="45"/>
      <c r="O1" s="45"/>
    </row>
    <row r="2" spans="1:15" ht="20.25">
      <c r="A2" s="39" t="s">
        <v>63</v>
      </c>
      <c r="B2" s="7"/>
      <c r="C2" s="7"/>
      <c r="D2" s="7"/>
      <c r="E2" s="7"/>
      <c r="F2" s="10"/>
      <c r="G2" s="9"/>
      <c r="H2" s="10"/>
      <c r="I2" s="10"/>
      <c r="J2" s="9"/>
      <c r="K2" s="10"/>
      <c r="L2" s="10"/>
      <c r="M2" s="9"/>
      <c r="N2" s="9"/>
      <c r="O2" s="9"/>
    </row>
    <row r="3" spans="1:15" ht="14.25">
      <c r="A3" s="7"/>
      <c r="B3" s="7"/>
      <c r="C3" s="7"/>
      <c r="D3" s="7"/>
      <c r="E3" s="7"/>
      <c r="F3" s="9"/>
      <c r="G3" s="9"/>
      <c r="H3" s="9"/>
      <c r="I3" s="9"/>
      <c r="J3" s="9"/>
      <c r="K3" s="9"/>
      <c r="L3" s="9"/>
      <c r="M3" s="9"/>
      <c r="N3" s="9"/>
      <c r="O3" s="9"/>
    </row>
    <row r="4" spans="1:15" ht="14.25">
      <c r="A4" s="12"/>
      <c r="B4" s="41" t="s">
        <v>0</v>
      </c>
      <c r="C4" s="41"/>
      <c r="D4" s="41"/>
      <c r="E4" s="41"/>
      <c r="F4" s="41"/>
      <c r="G4" s="41"/>
      <c r="H4" s="41"/>
      <c r="I4" s="41"/>
      <c r="J4" s="41"/>
      <c r="K4" s="41"/>
      <c r="L4" s="41"/>
      <c r="M4" s="47"/>
      <c r="N4" s="47"/>
      <c r="O4" s="47"/>
    </row>
    <row r="5" spans="1:15" ht="14.25">
      <c r="A5" s="15"/>
      <c r="B5" s="42" t="s">
        <v>31</v>
      </c>
      <c r="C5" s="42"/>
      <c r="D5" s="14"/>
      <c r="E5" s="43" t="s">
        <v>1</v>
      </c>
      <c r="F5" s="43"/>
      <c r="G5" s="16"/>
      <c r="H5" s="44" t="s">
        <v>32</v>
      </c>
      <c r="I5" s="44"/>
      <c r="J5" s="16"/>
      <c r="K5" s="44" t="s">
        <v>2</v>
      </c>
      <c r="L5" s="44"/>
      <c r="M5" s="16"/>
      <c r="N5" s="44" t="s">
        <v>33</v>
      </c>
      <c r="O5" s="44"/>
    </row>
    <row r="6" spans="1:15" ht="14.25">
      <c r="A6" s="17" t="s">
        <v>30</v>
      </c>
      <c r="B6" s="18" t="s">
        <v>36</v>
      </c>
      <c r="C6" s="18" t="s">
        <v>37</v>
      </c>
      <c r="D6" s="19"/>
      <c r="E6" s="18" t="s">
        <v>36</v>
      </c>
      <c r="F6" s="18" t="s">
        <v>37</v>
      </c>
      <c r="G6" s="20"/>
      <c r="H6" s="18" t="s">
        <v>36</v>
      </c>
      <c r="I6" s="18" t="s">
        <v>37</v>
      </c>
      <c r="J6" s="20"/>
      <c r="K6" s="18" t="s">
        <v>36</v>
      </c>
      <c r="L6" s="18" t="s">
        <v>37</v>
      </c>
      <c r="M6" s="20"/>
      <c r="N6" s="18" t="s">
        <v>36</v>
      </c>
      <c r="O6" s="18" t="s">
        <v>37</v>
      </c>
    </row>
    <row r="7" spans="1:15" ht="14.25">
      <c r="A7" s="15"/>
      <c r="B7" s="21"/>
      <c r="C7" s="21"/>
      <c r="D7" s="22"/>
      <c r="E7" s="21"/>
      <c r="F7" s="21"/>
      <c r="G7" s="21"/>
      <c r="H7" s="21"/>
      <c r="I7" s="21"/>
      <c r="J7" s="21"/>
      <c r="K7" s="21"/>
      <c r="L7" s="21"/>
      <c r="M7" s="21"/>
      <c r="N7" s="21"/>
      <c r="O7" s="21"/>
    </row>
    <row r="8" spans="1:15" ht="14.25">
      <c r="A8" s="24" t="s">
        <v>21</v>
      </c>
      <c r="B8" s="40">
        <f>+B10+B25+B37</f>
        <v>846873</v>
      </c>
      <c r="C8" s="40">
        <f>+C10+C25+C37</f>
        <v>346271</v>
      </c>
      <c r="D8" s="24"/>
      <c r="E8" s="40">
        <f>+E10+E25+E37</f>
        <v>719908</v>
      </c>
      <c r="F8" s="40">
        <f>+F10+F25+F37</f>
        <v>239775</v>
      </c>
      <c r="G8" s="40"/>
      <c r="H8" s="40">
        <f>+H10+H25</f>
        <v>30342</v>
      </c>
      <c r="I8" s="40">
        <f>+I10+I25</f>
        <v>2969</v>
      </c>
      <c r="J8" s="40"/>
      <c r="K8" s="40">
        <f>+K10+K25+K37</f>
        <v>96623</v>
      </c>
      <c r="L8" s="40">
        <f>+L10+L25+L37</f>
        <v>103527</v>
      </c>
      <c r="M8" s="40"/>
      <c r="N8" s="40">
        <f>+N10+N25+N37</f>
        <v>182555</v>
      </c>
      <c r="O8" s="40">
        <f>+O10+O25+O37</f>
        <v>22288</v>
      </c>
    </row>
    <row r="9" spans="1:15" ht="14.25">
      <c r="A9" s="24"/>
      <c r="B9" s="40" t="s">
        <v>42</v>
      </c>
      <c r="C9" s="40"/>
      <c r="D9" s="24"/>
      <c r="E9" s="40"/>
      <c r="F9" s="40"/>
      <c r="G9" s="40"/>
      <c r="H9" s="40"/>
      <c r="I9" s="40"/>
      <c r="J9" s="40"/>
      <c r="K9" s="40"/>
      <c r="L9" s="40"/>
      <c r="M9" s="40"/>
      <c r="N9" s="40"/>
      <c r="O9" s="40"/>
    </row>
    <row r="10" spans="1:15" ht="14.25">
      <c r="A10" s="24" t="s">
        <v>22</v>
      </c>
      <c r="B10" s="40">
        <f>B11 + B20</f>
        <v>451882</v>
      </c>
      <c r="C10" s="40">
        <f>C11 + C20</f>
        <v>230461</v>
      </c>
      <c r="D10" s="24"/>
      <c r="E10" s="40">
        <f>E11 + E20</f>
        <v>420048</v>
      </c>
      <c r="F10" s="40">
        <f>+F11+F20</f>
        <v>191274</v>
      </c>
      <c r="G10" s="40"/>
      <c r="H10" s="40">
        <f>+H11+H20</f>
        <v>5073</v>
      </c>
      <c r="I10" s="40">
        <f>+I11+I20</f>
        <v>8</v>
      </c>
      <c r="J10" s="40"/>
      <c r="K10" s="40">
        <f>+K11+K20</f>
        <v>26761</v>
      </c>
      <c r="L10" s="40">
        <f>+L11+L20</f>
        <v>39179</v>
      </c>
      <c r="M10" s="40"/>
      <c r="N10" s="40">
        <f>+N11+N20</f>
        <v>108715</v>
      </c>
      <c r="O10" s="40">
        <f>+O11+O20</f>
        <v>15571</v>
      </c>
    </row>
    <row r="11" spans="1:15" ht="14.25">
      <c r="A11" s="24" t="s">
        <v>3</v>
      </c>
      <c r="B11" s="40">
        <f>SUM(B12:B18)</f>
        <v>307586</v>
      </c>
      <c r="C11" s="40">
        <f>SUM(C12:C18)</f>
        <v>131859</v>
      </c>
      <c r="D11" s="24"/>
      <c r="E11" s="40">
        <f>SUM(E12:E18)</f>
        <v>284317</v>
      </c>
      <c r="F11" s="40">
        <f>SUM(F12:F18)</f>
        <v>114268</v>
      </c>
      <c r="G11" s="40"/>
      <c r="H11" s="40">
        <f>SUM(H12:H18)</f>
        <v>4687</v>
      </c>
      <c r="I11" s="40">
        <f>SUM(I12:I18)</f>
        <v>6</v>
      </c>
      <c r="J11" s="40"/>
      <c r="K11" s="40">
        <f>SUM(K12:K18)</f>
        <v>18582</v>
      </c>
      <c r="L11" s="40">
        <f>SUM(L12:L18)</f>
        <v>17585</v>
      </c>
      <c r="M11" s="40"/>
      <c r="N11" s="40">
        <f>SUM(N12:N18)</f>
        <v>76792</v>
      </c>
      <c r="O11" s="40">
        <f>SUM(O12:O18)</f>
        <v>12518</v>
      </c>
    </row>
    <row r="12" spans="1:15" ht="14.25">
      <c r="A12" s="24" t="s">
        <v>4</v>
      </c>
      <c r="B12" s="40">
        <f>E12 + H12 +K12</f>
        <v>71448</v>
      </c>
      <c r="C12" s="40">
        <f>F12 + I12 +L12</f>
        <v>13535</v>
      </c>
      <c r="D12" s="24"/>
      <c r="E12" s="40">
        <v>56238</v>
      </c>
      <c r="F12" s="40">
        <v>3653</v>
      </c>
      <c r="G12" s="40"/>
      <c r="H12" s="40">
        <v>2649</v>
      </c>
      <c r="I12" s="40">
        <v>5</v>
      </c>
      <c r="J12" s="40"/>
      <c r="K12" s="40">
        <v>12561</v>
      </c>
      <c r="L12" s="40">
        <v>9877</v>
      </c>
      <c r="M12" s="40"/>
      <c r="N12" s="40">
        <v>11114</v>
      </c>
      <c r="O12" s="40">
        <v>116</v>
      </c>
    </row>
    <row r="13" spans="1:15" ht="14.25">
      <c r="A13" s="24" t="s">
        <v>5</v>
      </c>
      <c r="B13" s="40">
        <f>E13+K13</f>
        <v>71947</v>
      </c>
      <c r="C13" s="40">
        <f>F13+L13</f>
        <v>20461</v>
      </c>
      <c r="D13" s="24"/>
      <c r="E13" s="40">
        <v>68499</v>
      </c>
      <c r="F13" s="40">
        <v>14191</v>
      </c>
      <c r="G13" s="40"/>
      <c r="H13" s="40" t="s">
        <v>52</v>
      </c>
      <c r="I13" s="40" t="s">
        <v>52</v>
      </c>
      <c r="J13" s="40"/>
      <c r="K13" s="40">
        <v>3448</v>
      </c>
      <c r="L13" s="40">
        <v>6270</v>
      </c>
      <c r="M13" s="40"/>
      <c r="N13" s="40">
        <v>12971</v>
      </c>
      <c r="O13" s="40">
        <v>798</v>
      </c>
    </row>
    <row r="14" spans="1:15" ht="14.25">
      <c r="A14" s="24" t="s">
        <v>6</v>
      </c>
      <c r="B14" s="40">
        <f>E14 + H14 +K14</f>
        <v>2241</v>
      </c>
      <c r="C14" s="40">
        <f>F14 +L14</f>
        <v>753</v>
      </c>
      <c r="D14" s="24"/>
      <c r="E14" s="40">
        <v>359</v>
      </c>
      <c r="F14" s="40">
        <v>254</v>
      </c>
      <c r="G14" s="40"/>
      <c r="H14" s="40">
        <v>1406</v>
      </c>
      <c r="I14" s="40">
        <v>0</v>
      </c>
      <c r="J14" s="40"/>
      <c r="K14" s="40">
        <v>476</v>
      </c>
      <c r="L14" s="40">
        <v>499</v>
      </c>
      <c r="M14" s="40"/>
      <c r="N14" s="40">
        <v>0</v>
      </c>
      <c r="O14" s="40">
        <v>0</v>
      </c>
    </row>
    <row r="15" spans="1:15" ht="14.25">
      <c r="A15" s="24" t="s">
        <v>7</v>
      </c>
      <c r="B15" s="40">
        <f>E15 + H15 +K15</f>
        <v>5236</v>
      </c>
      <c r="C15" s="40">
        <f>F15 + L15+ I15</f>
        <v>2078</v>
      </c>
      <c r="D15" s="24"/>
      <c r="E15" s="40">
        <v>4408</v>
      </c>
      <c r="F15" s="40">
        <v>1278</v>
      </c>
      <c r="G15" s="40"/>
      <c r="H15" s="40">
        <v>285</v>
      </c>
      <c r="I15" s="40">
        <v>1</v>
      </c>
      <c r="J15" s="40"/>
      <c r="K15" s="40">
        <v>543</v>
      </c>
      <c r="L15" s="40">
        <v>799</v>
      </c>
      <c r="M15" s="40"/>
      <c r="N15" s="40">
        <v>913</v>
      </c>
      <c r="O15" s="40">
        <v>2</v>
      </c>
    </row>
    <row r="16" spans="1:15" ht="14.25">
      <c r="A16" s="24" t="s">
        <v>8</v>
      </c>
      <c r="B16" s="40">
        <f>E16 + H16 +K16</f>
        <v>7866</v>
      </c>
      <c r="C16" s="40">
        <f>F16 +L16</f>
        <v>83</v>
      </c>
      <c r="D16" s="24"/>
      <c r="E16" s="40">
        <v>6096</v>
      </c>
      <c r="F16" s="40">
        <v>23</v>
      </c>
      <c r="G16" s="40"/>
      <c r="H16" s="40">
        <v>347</v>
      </c>
      <c r="I16" s="40">
        <v>0</v>
      </c>
      <c r="J16" s="40"/>
      <c r="K16" s="40">
        <v>1423</v>
      </c>
      <c r="L16" s="40">
        <v>60</v>
      </c>
      <c r="M16" s="40"/>
      <c r="N16" s="40">
        <v>1255</v>
      </c>
      <c r="O16" s="40">
        <v>0</v>
      </c>
    </row>
    <row r="17" spans="1:15" ht="14.25">
      <c r="A17" s="24" t="s">
        <v>9</v>
      </c>
      <c r="B17" s="40">
        <f>E17</f>
        <v>17983</v>
      </c>
      <c r="C17" s="40">
        <f>F17</f>
        <v>4048</v>
      </c>
      <c r="D17" s="24"/>
      <c r="E17" s="40">
        <v>17983</v>
      </c>
      <c r="F17" s="40">
        <v>4048</v>
      </c>
      <c r="G17" s="40"/>
      <c r="H17" s="40" t="s">
        <v>53</v>
      </c>
      <c r="I17" s="40" t="s">
        <v>53</v>
      </c>
      <c r="J17" s="40"/>
      <c r="K17" s="40" t="s">
        <v>52</v>
      </c>
      <c r="L17" s="40" t="s">
        <v>54</v>
      </c>
      <c r="M17" s="40"/>
      <c r="N17" s="40">
        <v>6271</v>
      </c>
      <c r="O17" s="40">
        <v>644</v>
      </c>
    </row>
    <row r="18" spans="1:15" ht="14.25">
      <c r="A18" s="24" t="s">
        <v>10</v>
      </c>
      <c r="B18" s="40">
        <f>E18+K18</f>
        <v>130865</v>
      </c>
      <c r="C18" s="40">
        <f>F18+L18</f>
        <v>90901</v>
      </c>
      <c r="D18" s="24"/>
      <c r="E18" s="40">
        <v>130734</v>
      </c>
      <c r="F18" s="40">
        <v>90821</v>
      </c>
      <c r="G18" s="40"/>
      <c r="H18" s="40" t="s">
        <v>53</v>
      </c>
      <c r="I18" s="40" t="s">
        <v>53</v>
      </c>
      <c r="J18" s="40"/>
      <c r="K18" s="40">
        <v>131</v>
      </c>
      <c r="L18" s="40">
        <v>80</v>
      </c>
      <c r="M18" s="40"/>
      <c r="N18" s="40">
        <v>44268</v>
      </c>
      <c r="O18" s="40">
        <v>10958</v>
      </c>
    </row>
    <row r="19" spans="1:15" ht="14.25">
      <c r="A19" s="24"/>
      <c r="B19" s="40"/>
      <c r="C19" s="40" t="s">
        <v>43</v>
      </c>
      <c r="D19" s="24"/>
      <c r="E19" s="40"/>
      <c r="F19" s="40"/>
      <c r="G19" s="40"/>
      <c r="H19" s="40"/>
      <c r="I19" s="40"/>
      <c r="J19" s="40"/>
      <c r="K19" s="40"/>
      <c r="L19" s="40"/>
      <c r="M19" s="40"/>
      <c r="N19" s="40"/>
      <c r="O19" s="40"/>
    </row>
    <row r="20" spans="1:15" ht="14.25">
      <c r="A20" s="24" t="s">
        <v>11</v>
      </c>
      <c r="B20" s="40">
        <f>SUM(B21:B23)</f>
        <v>144296</v>
      </c>
      <c r="C20" s="40">
        <f>SUM(C21:C23)</f>
        <v>98602</v>
      </c>
      <c r="D20" s="24"/>
      <c r="E20" s="40">
        <f>SUM(E21:E23)</f>
        <v>135731</v>
      </c>
      <c r="F20" s="40">
        <f>SUM(F21:F23)</f>
        <v>77006</v>
      </c>
      <c r="G20" s="40"/>
      <c r="H20" s="40">
        <f>SUM(H21:H23)</f>
        <v>386</v>
      </c>
      <c r="I20" s="40">
        <f>SUM(I21:I23)</f>
        <v>2</v>
      </c>
      <c r="J20" s="40"/>
      <c r="K20" s="40">
        <f>SUM(K21:K23)</f>
        <v>8179</v>
      </c>
      <c r="L20" s="40">
        <f>SUM(L21:L23)</f>
        <v>21594</v>
      </c>
      <c r="M20" s="40"/>
      <c r="N20" s="40">
        <f>SUM(N21:N23)</f>
        <v>31923</v>
      </c>
      <c r="O20" s="40">
        <f>SUM(O21:O23)</f>
        <v>3053</v>
      </c>
    </row>
    <row r="21" spans="1:15" ht="14.25">
      <c r="A21" s="24" t="s">
        <v>12</v>
      </c>
      <c r="B21" s="40">
        <f>E21 + H21 +K21</f>
        <v>4784</v>
      </c>
      <c r="C21" s="40">
        <f>F21 + I21 +L21</f>
        <v>1431</v>
      </c>
      <c r="D21" s="24"/>
      <c r="E21" s="40">
        <v>184</v>
      </c>
      <c r="F21" s="40">
        <v>718</v>
      </c>
      <c r="G21" s="40"/>
      <c r="H21" s="40">
        <v>386</v>
      </c>
      <c r="I21" s="40">
        <v>2</v>
      </c>
      <c r="J21" s="40"/>
      <c r="K21" s="40">
        <v>4214</v>
      </c>
      <c r="L21" s="40">
        <v>711</v>
      </c>
      <c r="M21" s="40"/>
      <c r="N21" s="40" t="s">
        <v>54</v>
      </c>
      <c r="O21" s="40">
        <v>64</v>
      </c>
    </row>
    <row r="22" spans="1:15" ht="14.25">
      <c r="A22" s="24" t="s">
        <v>13</v>
      </c>
      <c r="B22" s="40">
        <f>E22 +K22</f>
        <v>93536</v>
      </c>
      <c r="C22" s="40">
        <f>F22 +L22</f>
        <v>61735</v>
      </c>
      <c r="D22" s="24"/>
      <c r="E22" s="40">
        <v>89571</v>
      </c>
      <c r="F22" s="40">
        <v>40852</v>
      </c>
      <c r="G22" s="40"/>
      <c r="H22" s="40" t="s">
        <v>54</v>
      </c>
      <c r="I22" s="40" t="s">
        <v>54</v>
      </c>
      <c r="J22" s="40"/>
      <c r="K22" s="40">
        <v>3965</v>
      </c>
      <c r="L22" s="40">
        <v>20883</v>
      </c>
      <c r="M22" s="40"/>
      <c r="N22" s="40">
        <v>18706</v>
      </c>
      <c r="O22" s="40">
        <v>926</v>
      </c>
    </row>
    <row r="23" spans="1:15" ht="14.25">
      <c r="A23" s="24" t="s">
        <v>10</v>
      </c>
      <c r="B23" s="40">
        <f>E23</f>
        <v>45976</v>
      </c>
      <c r="C23" s="40">
        <f>F23</f>
        <v>35436</v>
      </c>
      <c r="D23" s="24"/>
      <c r="E23" s="40">
        <v>45976</v>
      </c>
      <c r="F23" s="40">
        <v>35436</v>
      </c>
      <c r="G23" s="40"/>
      <c r="H23" s="40" t="s">
        <v>54</v>
      </c>
      <c r="I23" s="40" t="s">
        <v>54</v>
      </c>
      <c r="J23" s="40"/>
      <c r="K23" s="40" t="s">
        <v>54</v>
      </c>
      <c r="L23" s="40" t="s">
        <v>54</v>
      </c>
      <c r="M23" s="40"/>
      <c r="N23" s="40">
        <v>13217</v>
      </c>
      <c r="O23" s="40">
        <v>2063</v>
      </c>
    </row>
    <row r="24" spans="1:15" ht="14.25">
      <c r="A24" s="24"/>
      <c r="B24" s="40"/>
      <c r="C24" s="40"/>
      <c r="D24" s="24"/>
      <c r="E24" s="40"/>
      <c r="F24" s="40"/>
      <c r="G24" s="40"/>
      <c r="H24" s="40"/>
      <c r="I24" s="40"/>
      <c r="J24" s="40"/>
      <c r="K24" s="40"/>
      <c r="L24" s="40"/>
      <c r="M24" s="40"/>
      <c r="N24" s="40"/>
      <c r="O24" s="40"/>
    </row>
    <row r="25" spans="1:15" ht="16.5">
      <c r="A25" s="57" t="s">
        <v>40</v>
      </c>
      <c r="B25" s="40">
        <f>SUM(B26:B35)</f>
        <v>356880</v>
      </c>
      <c r="C25" s="40">
        <f>SUM(C26:C35)</f>
        <v>107824</v>
      </c>
      <c r="D25" s="24"/>
      <c r="E25" s="40">
        <f>SUM(E26:E35)</f>
        <v>263163</v>
      </c>
      <c r="F25" s="40">
        <f>SUM(F26:F35)</f>
        <v>41139</v>
      </c>
      <c r="G25" s="40"/>
      <c r="H25" s="40">
        <f>SUM(H26:H33)</f>
        <v>25269</v>
      </c>
      <c r="I25" s="40">
        <f t="shared" ref="I25:O25" si="0">SUM(I26:I35)</f>
        <v>2961</v>
      </c>
      <c r="J25" s="40"/>
      <c r="K25" s="40">
        <f t="shared" si="0"/>
        <v>68448</v>
      </c>
      <c r="L25" s="40">
        <f t="shared" si="0"/>
        <v>63724</v>
      </c>
      <c r="M25" s="40"/>
      <c r="N25" s="40">
        <f t="shared" si="0"/>
        <v>63597</v>
      </c>
      <c r="O25" s="40">
        <f t="shared" si="0"/>
        <v>5521</v>
      </c>
    </row>
    <row r="26" spans="1:15" ht="14.25">
      <c r="A26" s="24" t="s">
        <v>64</v>
      </c>
      <c r="B26" s="40">
        <f>E26 + H26 +K26</f>
        <v>91212</v>
      </c>
      <c r="C26" s="40">
        <f>F26 + I26 +L26</f>
        <v>19705</v>
      </c>
      <c r="D26" s="24"/>
      <c r="E26" s="40">
        <v>53144</v>
      </c>
      <c r="F26" s="40">
        <v>4908</v>
      </c>
      <c r="G26" s="40"/>
      <c r="H26" s="40">
        <v>7864</v>
      </c>
      <c r="I26" s="40">
        <v>25</v>
      </c>
      <c r="J26" s="40"/>
      <c r="K26" s="40">
        <v>30204</v>
      </c>
      <c r="L26" s="40">
        <v>14772</v>
      </c>
      <c r="M26" s="40"/>
      <c r="N26" s="40">
        <v>12382</v>
      </c>
      <c r="O26" s="40">
        <v>133</v>
      </c>
    </row>
    <row r="27" spans="1:15" ht="14.25">
      <c r="A27" s="24" t="s">
        <v>65</v>
      </c>
      <c r="B27" s="40">
        <f t="shared" ref="B27:C33" si="1">E27 + H27 +K27</f>
        <v>57630</v>
      </c>
      <c r="C27" s="40">
        <f t="shared" si="1"/>
        <v>22715</v>
      </c>
      <c r="D27" s="24"/>
      <c r="E27" s="40">
        <v>42007</v>
      </c>
      <c r="F27" s="40">
        <v>7436</v>
      </c>
      <c r="G27" s="40"/>
      <c r="H27" s="40">
        <v>6358</v>
      </c>
      <c r="I27" s="40">
        <v>1028</v>
      </c>
      <c r="J27" s="40"/>
      <c r="K27" s="40">
        <v>9265</v>
      </c>
      <c r="L27" s="40">
        <v>14251</v>
      </c>
      <c r="M27" s="40"/>
      <c r="N27" s="40">
        <v>10643</v>
      </c>
      <c r="O27" s="40">
        <v>2768</v>
      </c>
    </row>
    <row r="28" spans="1:15" ht="14.25">
      <c r="A28" s="24" t="s">
        <v>66</v>
      </c>
      <c r="B28" s="40">
        <f t="shared" si="1"/>
        <v>72807</v>
      </c>
      <c r="C28" s="40">
        <f t="shared" si="1"/>
        <v>15544</v>
      </c>
      <c r="D28" s="24"/>
      <c r="E28" s="40">
        <v>64445</v>
      </c>
      <c r="F28" s="40">
        <v>5373</v>
      </c>
      <c r="G28" s="40"/>
      <c r="H28" s="40">
        <v>765</v>
      </c>
      <c r="I28" s="40">
        <v>341</v>
      </c>
      <c r="J28" s="40"/>
      <c r="K28" s="40">
        <v>7597</v>
      </c>
      <c r="L28" s="40">
        <v>9830</v>
      </c>
      <c r="M28" s="40"/>
      <c r="N28" s="40">
        <v>16304</v>
      </c>
      <c r="O28" s="40">
        <v>627</v>
      </c>
    </row>
    <row r="29" spans="1:15" ht="14.25">
      <c r="A29" s="24" t="s">
        <v>15</v>
      </c>
      <c r="B29" s="40">
        <f t="shared" si="1"/>
        <v>72786</v>
      </c>
      <c r="C29" s="40">
        <f t="shared" si="1"/>
        <v>33738</v>
      </c>
      <c r="D29" s="24"/>
      <c r="E29" s="40">
        <v>63339</v>
      </c>
      <c r="F29" s="40">
        <v>16332</v>
      </c>
      <c r="G29" s="40"/>
      <c r="H29" s="40">
        <v>1495</v>
      </c>
      <c r="I29" s="40">
        <v>529</v>
      </c>
      <c r="J29" s="40"/>
      <c r="K29" s="40">
        <v>7952</v>
      </c>
      <c r="L29" s="40">
        <v>16877</v>
      </c>
      <c r="M29" s="40"/>
      <c r="N29" s="40">
        <v>14515</v>
      </c>
      <c r="O29" s="40">
        <v>1251</v>
      </c>
    </row>
    <row r="30" spans="1:15" ht="14.25">
      <c r="A30" s="24" t="s">
        <v>16</v>
      </c>
      <c r="B30" s="40">
        <f t="shared" si="1"/>
        <v>13251</v>
      </c>
      <c r="C30" s="40">
        <f t="shared" si="1"/>
        <v>5118</v>
      </c>
      <c r="D30" s="24"/>
      <c r="E30" s="40">
        <v>5144</v>
      </c>
      <c r="F30" s="40">
        <v>1236</v>
      </c>
      <c r="G30" s="40"/>
      <c r="H30" s="40">
        <v>3110</v>
      </c>
      <c r="I30" s="40">
        <v>713</v>
      </c>
      <c r="J30" s="40"/>
      <c r="K30" s="40">
        <v>4997</v>
      </c>
      <c r="L30" s="40">
        <v>3169</v>
      </c>
      <c r="M30" s="40"/>
      <c r="N30" s="40">
        <v>1058</v>
      </c>
      <c r="O30" s="40">
        <v>163</v>
      </c>
    </row>
    <row r="31" spans="1:15" ht="14.25">
      <c r="A31" s="24" t="s">
        <v>67</v>
      </c>
      <c r="B31" s="40">
        <f t="shared" si="1"/>
        <v>5626</v>
      </c>
      <c r="C31" s="40">
        <f t="shared" si="1"/>
        <v>543</v>
      </c>
      <c r="D31" s="24"/>
      <c r="E31" s="40">
        <v>1117</v>
      </c>
      <c r="F31" s="40">
        <v>56</v>
      </c>
      <c r="G31" s="40"/>
      <c r="H31" s="40">
        <v>3369</v>
      </c>
      <c r="I31" s="40">
        <v>3</v>
      </c>
      <c r="J31" s="40"/>
      <c r="K31" s="40">
        <v>1140</v>
      </c>
      <c r="L31" s="40">
        <v>484</v>
      </c>
      <c r="M31" s="40"/>
      <c r="N31" s="40">
        <v>290</v>
      </c>
      <c r="O31" s="40">
        <v>0</v>
      </c>
    </row>
    <row r="32" spans="1:15" ht="14.25">
      <c r="A32" s="24" t="s">
        <v>68</v>
      </c>
      <c r="B32" s="40">
        <f t="shared" si="1"/>
        <v>37790</v>
      </c>
      <c r="C32" s="40">
        <f>F32 +L32</f>
        <v>6335</v>
      </c>
      <c r="D32" s="24"/>
      <c r="E32" s="40">
        <v>29687</v>
      </c>
      <c r="F32" s="40">
        <v>2718</v>
      </c>
      <c r="G32" s="40"/>
      <c r="H32" s="40">
        <v>1228</v>
      </c>
      <c r="I32" s="40">
        <v>0</v>
      </c>
      <c r="J32" s="40"/>
      <c r="K32" s="40">
        <v>6875</v>
      </c>
      <c r="L32" s="40">
        <v>3617</v>
      </c>
      <c r="M32" s="40"/>
      <c r="N32" s="40">
        <v>7053</v>
      </c>
      <c r="O32" s="40">
        <v>371</v>
      </c>
    </row>
    <row r="33" spans="1:15" ht="14.25">
      <c r="A33" s="24" t="s">
        <v>17</v>
      </c>
      <c r="B33" s="40">
        <f t="shared" si="1"/>
        <v>1710</v>
      </c>
      <c r="C33" s="40">
        <f t="shared" si="1"/>
        <v>1065</v>
      </c>
      <c r="D33" s="24"/>
      <c r="E33" s="40">
        <v>212</v>
      </c>
      <c r="F33" s="40">
        <v>19</v>
      </c>
      <c r="G33" s="40"/>
      <c r="H33" s="40">
        <v>1080</v>
      </c>
      <c r="I33" s="40">
        <v>322</v>
      </c>
      <c r="J33" s="40"/>
      <c r="K33" s="40">
        <v>418</v>
      </c>
      <c r="L33" s="40">
        <v>724</v>
      </c>
      <c r="M33" s="40"/>
      <c r="N33" s="40">
        <v>49</v>
      </c>
      <c r="O33" s="40">
        <v>4</v>
      </c>
    </row>
    <row r="34" spans="1:15" ht="14.25">
      <c r="A34" s="24" t="s">
        <v>55</v>
      </c>
      <c r="B34" s="40">
        <f>E34</f>
        <v>1104</v>
      </c>
      <c r="C34" s="40">
        <f>F34</f>
        <v>1716</v>
      </c>
      <c r="D34" s="24"/>
      <c r="E34" s="40">
        <v>1104</v>
      </c>
      <c r="F34" s="40">
        <v>1716</v>
      </c>
      <c r="G34" s="40"/>
      <c r="H34" s="40" t="s">
        <v>54</v>
      </c>
      <c r="I34" s="40" t="s">
        <v>54</v>
      </c>
      <c r="J34" s="40"/>
      <c r="K34" s="40" t="s">
        <v>54</v>
      </c>
      <c r="L34" s="40" t="s">
        <v>54</v>
      </c>
      <c r="M34" s="40"/>
      <c r="N34" s="40">
        <v>110</v>
      </c>
      <c r="O34" s="40">
        <v>90</v>
      </c>
    </row>
    <row r="35" spans="1:15" ht="14.25">
      <c r="A35" s="24" t="s">
        <v>56</v>
      </c>
      <c r="B35" s="40">
        <f>E35</f>
        <v>2964</v>
      </c>
      <c r="C35" s="40">
        <f>F35</f>
        <v>1345</v>
      </c>
      <c r="D35" s="24"/>
      <c r="E35" s="40">
        <v>2964</v>
      </c>
      <c r="F35" s="40">
        <v>1345</v>
      </c>
      <c r="G35" s="40"/>
      <c r="H35" s="40" t="s">
        <v>54</v>
      </c>
      <c r="I35" s="40" t="s">
        <v>54</v>
      </c>
      <c r="J35" s="40"/>
      <c r="K35" s="40" t="s">
        <v>54</v>
      </c>
      <c r="L35" s="40" t="s">
        <v>54</v>
      </c>
      <c r="M35" s="40"/>
      <c r="N35" s="40">
        <v>1193</v>
      </c>
      <c r="O35" s="40">
        <v>114</v>
      </c>
    </row>
    <row r="36" spans="1:15" ht="14.25">
      <c r="A36" s="24"/>
      <c r="B36" s="40"/>
      <c r="C36" s="40"/>
      <c r="D36" s="24"/>
      <c r="E36" s="40"/>
      <c r="F36" s="40"/>
      <c r="G36" s="40"/>
      <c r="H36" s="40"/>
      <c r="I36" s="40"/>
      <c r="J36" s="40"/>
      <c r="K36" s="40"/>
      <c r="L36" s="40"/>
      <c r="M36" s="40"/>
      <c r="N36" s="40"/>
      <c r="O36" s="40"/>
    </row>
    <row r="37" spans="1:15" ht="14.25">
      <c r="A37" s="24" t="s">
        <v>20</v>
      </c>
      <c r="B37" s="40">
        <f>E37 + K37</f>
        <v>38111</v>
      </c>
      <c r="C37" s="40">
        <f>F37 + L37</f>
        <v>7986</v>
      </c>
      <c r="D37" s="24"/>
      <c r="E37" s="40">
        <v>36697</v>
      </c>
      <c r="F37" s="40">
        <v>7362</v>
      </c>
      <c r="G37" s="40"/>
      <c r="H37" s="40" t="s">
        <v>54</v>
      </c>
      <c r="I37" s="40" t="s">
        <v>54</v>
      </c>
      <c r="J37" s="40"/>
      <c r="K37" s="40">
        <v>1414</v>
      </c>
      <c r="L37" s="40">
        <v>624</v>
      </c>
      <c r="M37" s="40"/>
      <c r="N37" s="40">
        <v>10243</v>
      </c>
      <c r="O37" s="40">
        <v>1196</v>
      </c>
    </row>
    <row r="38" spans="1:15" ht="14.25">
      <c r="A38" s="24"/>
      <c r="B38" s="40"/>
      <c r="C38" s="40"/>
      <c r="D38" s="24"/>
      <c r="E38" s="40"/>
      <c r="F38" s="40"/>
      <c r="G38" s="40"/>
      <c r="H38" s="40"/>
      <c r="I38" s="40"/>
      <c r="J38" s="40"/>
      <c r="K38" s="40"/>
      <c r="L38" s="40"/>
      <c r="M38" s="40"/>
      <c r="N38" s="40"/>
      <c r="O38" s="40"/>
    </row>
    <row r="39" spans="1:15" ht="14.25">
      <c r="A39" s="60" t="s">
        <v>29</v>
      </c>
      <c r="B39" s="60"/>
      <c r="C39" s="60"/>
      <c r="D39" s="60"/>
      <c r="E39" s="60"/>
      <c r="F39" s="60"/>
      <c r="G39" s="60"/>
      <c r="H39" s="60"/>
      <c r="I39" s="60"/>
      <c r="J39" s="60"/>
      <c r="K39" s="60"/>
      <c r="L39" s="60"/>
      <c r="M39" s="60"/>
      <c r="N39" s="60"/>
      <c r="O39" s="60"/>
    </row>
    <row r="40" spans="1:15" ht="14.25">
      <c r="A40" s="24"/>
      <c r="B40" s="40"/>
      <c r="C40" s="40"/>
      <c r="D40" s="24"/>
      <c r="E40" s="40"/>
      <c r="F40" s="40"/>
      <c r="G40" s="40"/>
      <c r="H40" s="40"/>
      <c r="I40" s="40"/>
      <c r="J40" s="40"/>
      <c r="K40" s="40"/>
      <c r="L40" s="40"/>
      <c r="M40" s="40"/>
      <c r="N40" s="40"/>
      <c r="O40" s="40"/>
    </row>
    <row r="41" spans="1:15" ht="14.25">
      <c r="A41" s="24" t="s">
        <v>21</v>
      </c>
      <c r="B41" s="40">
        <f>SUM(B42:B43)</f>
        <v>846873</v>
      </c>
      <c r="C41" s="40">
        <f>SUM(C42:C43)</f>
        <v>346271</v>
      </c>
      <c r="D41" s="24"/>
      <c r="E41" s="40">
        <f>SUM(E42:E43)</f>
        <v>719908</v>
      </c>
      <c r="F41" s="40">
        <f>SUM(F42:F43)</f>
        <v>239775</v>
      </c>
      <c r="G41" s="40"/>
      <c r="H41" s="40">
        <f>SUM(H42:H43)</f>
        <v>30342</v>
      </c>
      <c r="I41" s="40">
        <f>SUM(I42:I43)</f>
        <v>2969</v>
      </c>
      <c r="J41" s="40"/>
      <c r="K41" s="40">
        <f>SUM(K42:K43)</f>
        <v>96623</v>
      </c>
      <c r="L41" s="40">
        <f>SUM(L42:L43)</f>
        <v>103527</v>
      </c>
      <c r="M41" s="40"/>
      <c r="N41" s="40">
        <f>SUM(N42:N43)</f>
        <v>182555</v>
      </c>
      <c r="O41" s="40">
        <f>SUM(O42:O43)</f>
        <v>22288</v>
      </c>
    </row>
    <row r="42" spans="1:15" ht="14.25">
      <c r="A42" s="24" t="s">
        <v>57</v>
      </c>
      <c r="B42" s="40">
        <f>B47+B51+B55+B59</f>
        <v>191682</v>
      </c>
      <c r="C42" s="40">
        <f>C47+C51+C55+C59</f>
        <v>129468</v>
      </c>
      <c r="D42" s="24"/>
      <c r="E42" s="40">
        <f>E47+E51+E55+E59</f>
        <v>191682</v>
      </c>
      <c r="F42" s="40">
        <f>F47+F51+F55+F59</f>
        <v>129468</v>
      </c>
      <c r="G42" s="40"/>
      <c r="H42" s="40" t="s">
        <v>54</v>
      </c>
      <c r="I42" s="40" t="s">
        <v>54</v>
      </c>
      <c r="J42" s="40"/>
      <c r="K42" s="40" t="s">
        <v>54</v>
      </c>
      <c r="L42" s="40" t="s">
        <v>54</v>
      </c>
      <c r="M42" s="40"/>
      <c r="N42" s="40">
        <f>N47+N51+N55+N59</f>
        <v>63676</v>
      </c>
      <c r="O42" s="40">
        <f>O47+O51+O55+O59</f>
        <v>13632</v>
      </c>
    </row>
    <row r="43" spans="1:15" ht="14.25">
      <c r="A43" s="24" t="s">
        <v>58</v>
      </c>
      <c r="B43" s="40">
        <f>B48+B52+B56+B60</f>
        <v>655191</v>
      </c>
      <c r="C43" s="40">
        <f>C48+C52+C56+C60</f>
        <v>216803</v>
      </c>
      <c r="D43" s="24"/>
      <c r="E43" s="40">
        <f>E48+E52+E56+E60</f>
        <v>528226</v>
      </c>
      <c r="F43" s="40">
        <f>F48+F52+F56+F60</f>
        <v>110307</v>
      </c>
      <c r="G43" s="40"/>
      <c r="H43" s="40">
        <f>H48+H52+H56</f>
        <v>30342</v>
      </c>
      <c r="I43" s="40">
        <f>I48+I52+I56</f>
        <v>2969</v>
      </c>
      <c r="J43" s="40"/>
      <c r="K43" s="40">
        <f>K48+K52+K56+K60</f>
        <v>96623</v>
      </c>
      <c r="L43" s="40">
        <f>L48+L52+L56+L60</f>
        <v>103527</v>
      </c>
      <c r="M43" s="40"/>
      <c r="N43" s="40">
        <f>N48+N52+N56+N60</f>
        <v>118879</v>
      </c>
      <c r="O43" s="40">
        <f>O48+O52+O56+O60</f>
        <v>8656</v>
      </c>
    </row>
    <row r="44" spans="1:15" ht="14.25">
      <c r="A44" s="24"/>
      <c r="B44" s="40"/>
      <c r="C44" s="40"/>
      <c r="D44" s="24"/>
      <c r="E44" s="40"/>
      <c r="F44" s="40"/>
      <c r="G44" s="40"/>
      <c r="H44" s="40"/>
      <c r="I44" s="40"/>
      <c r="J44" s="40"/>
      <c r="K44" s="40"/>
      <c r="L44" s="40"/>
      <c r="M44" s="40"/>
      <c r="N44" s="40"/>
      <c r="O44" s="40"/>
    </row>
    <row r="45" spans="1:15" ht="14.25">
      <c r="A45" s="24" t="s">
        <v>22</v>
      </c>
      <c r="B45" s="40">
        <f>+B46+B50</f>
        <v>451882</v>
      </c>
      <c r="C45" s="40">
        <f>+C46+C50</f>
        <v>230461</v>
      </c>
      <c r="D45" s="24"/>
      <c r="E45" s="40">
        <f>+E46+E50</f>
        <v>420048</v>
      </c>
      <c r="F45" s="40">
        <f>+F46+F50</f>
        <v>191274</v>
      </c>
      <c r="G45" s="40"/>
      <c r="H45" s="40">
        <f>+H46+H50</f>
        <v>5073</v>
      </c>
      <c r="I45" s="40">
        <f>+I46+I50</f>
        <v>8</v>
      </c>
      <c r="J45" s="40"/>
      <c r="K45" s="40">
        <f>+K46+K50</f>
        <v>26761</v>
      </c>
      <c r="L45" s="40">
        <f>+L46+L50</f>
        <v>39179</v>
      </c>
      <c r="M45" s="40"/>
      <c r="N45" s="40">
        <f>+N46+N50</f>
        <v>108715</v>
      </c>
      <c r="O45" s="40">
        <f>+O46+O50</f>
        <v>15571</v>
      </c>
    </row>
    <row r="46" spans="1:15" ht="14.25">
      <c r="A46" s="24" t="s">
        <v>3</v>
      </c>
      <c r="B46" s="40">
        <f>SUM(B47:B48)</f>
        <v>307586</v>
      </c>
      <c r="C46" s="40">
        <f>SUM(C47:C48)</f>
        <v>131859</v>
      </c>
      <c r="D46" s="24"/>
      <c r="E46" s="40">
        <f>SUM(E47:E48)</f>
        <v>284317</v>
      </c>
      <c r="F46" s="40">
        <f>SUM(F47:F48)</f>
        <v>114268</v>
      </c>
      <c r="G46" s="40"/>
      <c r="H46" s="40">
        <f>SUM(H47:H48)</f>
        <v>4687</v>
      </c>
      <c r="I46" s="40">
        <f>SUM(I47:I48)</f>
        <v>6</v>
      </c>
      <c r="J46" s="40"/>
      <c r="K46" s="40">
        <f>SUM(K47:K48)</f>
        <v>18582</v>
      </c>
      <c r="L46" s="40">
        <f>SUM(L47:L48)</f>
        <v>17585</v>
      </c>
      <c r="M46" s="40"/>
      <c r="N46" s="40">
        <f>SUM(N47:N48)</f>
        <v>76792</v>
      </c>
      <c r="O46" s="40">
        <f>SUM(O47:O48)</f>
        <v>12518</v>
      </c>
    </row>
    <row r="47" spans="1:15" ht="14.25">
      <c r="A47" s="24" t="s">
        <v>23</v>
      </c>
      <c r="B47" s="40">
        <f>E47</f>
        <v>123809</v>
      </c>
      <c r="C47" s="40">
        <f>F47</f>
        <v>87829</v>
      </c>
      <c r="D47" s="24"/>
      <c r="E47" s="40">
        <v>123809</v>
      </c>
      <c r="F47" s="40">
        <v>87829</v>
      </c>
      <c r="G47" s="40"/>
      <c r="H47" s="40" t="s">
        <v>54</v>
      </c>
      <c r="I47" s="40" t="s">
        <v>54</v>
      </c>
      <c r="J47" s="40"/>
      <c r="K47" s="40" t="s">
        <v>54</v>
      </c>
      <c r="L47" s="40" t="s">
        <v>54</v>
      </c>
      <c r="M47" s="40"/>
      <c r="N47" s="40">
        <v>43152</v>
      </c>
      <c r="O47" s="40">
        <v>10939</v>
      </c>
    </row>
    <row r="48" spans="1:15" ht="14.25">
      <c r="A48" s="24" t="s">
        <v>24</v>
      </c>
      <c r="B48" s="40">
        <f>E48 + H48 +K48</f>
        <v>183777</v>
      </c>
      <c r="C48" s="40">
        <f>F48 + I48 +L48</f>
        <v>44030</v>
      </c>
      <c r="D48" s="24"/>
      <c r="E48" s="40">
        <v>160508</v>
      </c>
      <c r="F48" s="40">
        <v>26439</v>
      </c>
      <c r="G48" s="40"/>
      <c r="H48" s="40">
        <v>4687</v>
      </c>
      <c r="I48" s="40">
        <v>6</v>
      </c>
      <c r="J48" s="40"/>
      <c r="K48" s="40">
        <v>18582</v>
      </c>
      <c r="L48" s="40">
        <v>17585</v>
      </c>
      <c r="M48" s="40"/>
      <c r="N48" s="40">
        <v>33640</v>
      </c>
      <c r="O48" s="40">
        <v>1579</v>
      </c>
    </row>
    <row r="49" spans="1:15" ht="14.25">
      <c r="A49" s="24"/>
      <c r="B49" s="40"/>
      <c r="C49" s="40"/>
      <c r="D49" s="24"/>
      <c r="E49" s="40"/>
      <c r="F49" s="40"/>
      <c r="G49" s="40"/>
      <c r="H49" s="40"/>
      <c r="I49" s="40"/>
      <c r="J49" s="40"/>
      <c r="K49" s="40"/>
      <c r="L49" s="40"/>
      <c r="M49" s="40"/>
      <c r="N49" s="40"/>
      <c r="O49" s="40"/>
    </row>
    <row r="50" spans="1:15" ht="14.25">
      <c r="A50" s="24" t="s">
        <v>11</v>
      </c>
      <c r="B50" s="40">
        <f>SUM(B51:B52)</f>
        <v>144296</v>
      </c>
      <c r="C50" s="40">
        <f>SUM(C51:C52)</f>
        <v>98602</v>
      </c>
      <c r="D50" s="24"/>
      <c r="E50" s="40">
        <f>SUM(E51:E52)</f>
        <v>135731</v>
      </c>
      <c r="F50" s="40">
        <f>SUM(F51:F52)</f>
        <v>77006</v>
      </c>
      <c r="G50" s="40"/>
      <c r="H50" s="40">
        <f>SUM(H51:H52)</f>
        <v>386</v>
      </c>
      <c r="I50" s="40">
        <f>SUM(I51:I52)</f>
        <v>2</v>
      </c>
      <c r="J50" s="40"/>
      <c r="K50" s="40">
        <f>SUM(K51:K52)</f>
        <v>8179</v>
      </c>
      <c r="L50" s="40">
        <f>SUM(L51:L52)</f>
        <v>21594</v>
      </c>
      <c r="M50" s="40"/>
      <c r="N50" s="40">
        <f>SUM(N51:N52)</f>
        <v>31923</v>
      </c>
      <c r="O50" s="40">
        <f>SUM(O51:O52)</f>
        <v>3053</v>
      </c>
    </row>
    <row r="51" spans="1:15" ht="14.25">
      <c r="A51" s="24" t="s">
        <v>23</v>
      </c>
      <c r="B51" s="40">
        <f>E51</f>
        <v>45976</v>
      </c>
      <c r="C51" s="40">
        <f>F51</f>
        <v>35436</v>
      </c>
      <c r="D51" s="24"/>
      <c r="E51" s="40">
        <v>45976</v>
      </c>
      <c r="F51" s="40">
        <v>35436</v>
      </c>
      <c r="G51" s="40"/>
      <c r="H51" s="40" t="s">
        <v>54</v>
      </c>
      <c r="I51" s="40" t="s">
        <v>54</v>
      </c>
      <c r="J51" s="40"/>
      <c r="K51" s="40" t="s">
        <v>54</v>
      </c>
      <c r="L51" s="40" t="s">
        <v>54</v>
      </c>
      <c r="M51" s="40"/>
      <c r="N51" s="40">
        <v>13217</v>
      </c>
      <c r="O51" s="40">
        <v>2063</v>
      </c>
    </row>
    <row r="52" spans="1:15" ht="14.25">
      <c r="A52" s="24" t="s">
        <v>24</v>
      </c>
      <c r="B52" s="40">
        <f>E52 + H52 +K52</f>
        <v>98320</v>
      </c>
      <c r="C52" s="40">
        <f>F52 + I52 +L52</f>
        <v>63166</v>
      </c>
      <c r="D52" s="24"/>
      <c r="E52" s="40">
        <v>89755</v>
      </c>
      <c r="F52" s="40">
        <v>41570</v>
      </c>
      <c r="G52" s="40"/>
      <c r="H52" s="40">
        <v>386</v>
      </c>
      <c r="I52" s="40">
        <v>2</v>
      </c>
      <c r="J52" s="40"/>
      <c r="K52" s="40">
        <v>8179</v>
      </c>
      <c r="L52" s="40">
        <v>21594</v>
      </c>
      <c r="M52" s="40"/>
      <c r="N52" s="40">
        <v>18706</v>
      </c>
      <c r="O52" s="40">
        <v>990</v>
      </c>
    </row>
    <row r="53" spans="1:15" ht="14.25">
      <c r="A53" s="24"/>
      <c r="B53" s="40"/>
      <c r="C53" s="40"/>
      <c r="D53" s="24"/>
      <c r="E53" s="40"/>
      <c r="F53" s="40"/>
      <c r="G53" s="40"/>
      <c r="H53" s="40"/>
      <c r="I53" s="40"/>
      <c r="J53" s="40"/>
      <c r="K53" s="40"/>
      <c r="L53" s="40"/>
      <c r="M53" s="40"/>
      <c r="N53" s="40"/>
      <c r="O53" s="40"/>
    </row>
    <row r="54" spans="1:15" ht="14.25">
      <c r="A54" s="24" t="s">
        <v>25</v>
      </c>
      <c r="B54" s="40">
        <f>SUM(B55:B56)</f>
        <v>356880</v>
      </c>
      <c r="C54" s="40">
        <f>SUM(C55:C56)</f>
        <v>107824</v>
      </c>
      <c r="D54" s="24"/>
      <c r="E54" s="40">
        <f>SUM(E55:E56)</f>
        <v>263163</v>
      </c>
      <c r="F54" s="40">
        <f>SUM(F55:F56)</f>
        <v>41139</v>
      </c>
      <c r="G54" s="40"/>
      <c r="H54" s="40">
        <f>SUM(H55:H56)</f>
        <v>25269</v>
      </c>
      <c r="I54" s="40">
        <f>SUM(I55:I56)</f>
        <v>2961</v>
      </c>
      <c r="J54" s="40"/>
      <c r="K54" s="40">
        <f>SUM(K55:K56)</f>
        <v>68448</v>
      </c>
      <c r="L54" s="40">
        <f>SUM(L55:L56)</f>
        <v>63724</v>
      </c>
      <c r="M54" s="40"/>
      <c r="N54" s="40">
        <f>SUM(N55:N56)</f>
        <v>63597</v>
      </c>
      <c r="O54" s="40">
        <f>SUM(O55:O56)</f>
        <v>5521</v>
      </c>
    </row>
    <row r="55" spans="1:15" ht="14.25">
      <c r="A55" s="24" t="s">
        <v>26</v>
      </c>
      <c r="B55" s="40">
        <f>E55</f>
        <v>4068</v>
      </c>
      <c r="C55" s="40">
        <f>F55</f>
        <v>3061</v>
      </c>
      <c r="D55" s="24"/>
      <c r="E55" s="40">
        <v>4068</v>
      </c>
      <c r="F55" s="40">
        <v>3061</v>
      </c>
      <c r="G55" s="40"/>
      <c r="H55" s="40" t="s">
        <v>54</v>
      </c>
      <c r="I55" s="40" t="s">
        <v>54</v>
      </c>
      <c r="J55" s="40"/>
      <c r="K55" s="40" t="s">
        <v>54</v>
      </c>
      <c r="L55" s="40" t="s">
        <v>54</v>
      </c>
      <c r="M55" s="40"/>
      <c r="N55" s="40">
        <v>1303</v>
      </c>
      <c r="O55" s="40">
        <v>204</v>
      </c>
    </row>
    <row r="56" spans="1:15" ht="14.25">
      <c r="A56" s="24" t="s">
        <v>27</v>
      </c>
      <c r="B56" s="40">
        <f>E56 + H56 +K56</f>
        <v>352812</v>
      </c>
      <c r="C56" s="40">
        <f>F56 + I56 +L56</f>
        <v>104763</v>
      </c>
      <c r="D56" s="24"/>
      <c r="E56" s="40">
        <v>259095</v>
      </c>
      <c r="F56" s="40">
        <v>38078</v>
      </c>
      <c r="G56" s="40"/>
      <c r="H56" s="40">
        <v>25269</v>
      </c>
      <c r="I56" s="40">
        <v>2961</v>
      </c>
      <c r="J56" s="40"/>
      <c r="K56" s="40">
        <v>68448</v>
      </c>
      <c r="L56" s="40">
        <v>63724</v>
      </c>
      <c r="M56" s="40"/>
      <c r="N56" s="40">
        <v>62294</v>
      </c>
      <c r="O56" s="40">
        <v>5317</v>
      </c>
    </row>
    <row r="57" spans="1:15" ht="14.25">
      <c r="A57" s="24"/>
      <c r="B57" s="40"/>
      <c r="C57" s="40"/>
      <c r="D57" s="24"/>
      <c r="E57" s="40"/>
      <c r="F57" s="40"/>
      <c r="G57" s="40"/>
      <c r="H57" s="40"/>
      <c r="I57" s="40"/>
      <c r="J57" s="40"/>
      <c r="K57" s="40"/>
      <c r="L57" s="40"/>
      <c r="M57" s="40"/>
      <c r="N57" s="40"/>
      <c r="O57" s="40"/>
    </row>
    <row r="58" spans="1:15" ht="14.25">
      <c r="A58" s="24" t="s">
        <v>20</v>
      </c>
      <c r="B58" s="40">
        <f>SUM(B59:B60)</f>
        <v>38111</v>
      </c>
      <c r="C58" s="40">
        <f>SUM(C59:C60)</f>
        <v>7986</v>
      </c>
      <c r="D58" s="24"/>
      <c r="E58" s="40">
        <f>SUM(E59:E60)</f>
        <v>36697</v>
      </c>
      <c r="F58" s="40">
        <f>SUM(F59:F60)</f>
        <v>7362</v>
      </c>
      <c r="G58" s="40"/>
      <c r="H58" s="40" t="s">
        <v>54</v>
      </c>
      <c r="I58" s="40" t="s">
        <v>54</v>
      </c>
      <c r="J58" s="40"/>
      <c r="K58" s="40">
        <f>SUM(K59:K60)</f>
        <v>1414</v>
      </c>
      <c r="L58" s="40">
        <f>SUM(L59:L60)</f>
        <v>624</v>
      </c>
      <c r="M58" s="40"/>
      <c r="N58" s="40">
        <f>SUM(N59:N60)</f>
        <v>10243</v>
      </c>
      <c r="O58" s="40">
        <f>SUM(O59:O60)</f>
        <v>1196</v>
      </c>
    </row>
    <row r="59" spans="1:15" ht="14.25">
      <c r="A59" s="24" t="s">
        <v>26</v>
      </c>
      <c r="B59" s="40">
        <f>E59</f>
        <v>17829</v>
      </c>
      <c r="C59" s="40">
        <f>F59</f>
        <v>3142</v>
      </c>
      <c r="D59" s="24"/>
      <c r="E59" s="40">
        <v>17829</v>
      </c>
      <c r="F59" s="40">
        <v>3142</v>
      </c>
      <c r="G59" s="40"/>
      <c r="H59" s="40" t="s">
        <v>54</v>
      </c>
      <c r="I59" s="40" t="s">
        <v>54</v>
      </c>
      <c r="J59" s="40"/>
      <c r="K59" s="40" t="s">
        <v>54</v>
      </c>
      <c r="L59" s="40" t="s">
        <v>54</v>
      </c>
      <c r="M59" s="40"/>
      <c r="N59" s="40">
        <v>6004</v>
      </c>
      <c r="O59" s="40">
        <v>426</v>
      </c>
    </row>
    <row r="60" spans="1:15" ht="14.25">
      <c r="A60" s="24" t="s">
        <v>27</v>
      </c>
      <c r="B60" s="40">
        <f>E60 + K60</f>
        <v>20282</v>
      </c>
      <c r="C60" s="40">
        <f>F60 + L60</f>
        <v>4844</v>
      </c>
      <c r="D60" s="24"/>
      <c r="E60" s="40">
        <v>18868</v>
      </c>
      <c r="F60" s="40">
        <v>4220</v>
      </c>
      <c r="G60" s="40"/>
      <c r="H60" s="40" t="s">
        <v>54</v>
      </c>
      <c r="I60" s="40" t="s">
        <v>54</v>
      </c>
      <c r="J60" s="40"/>
      <c r="K60" s="40">
        <v>1414</v>
      </c>
      <c r="L60" s="40">
        <v>624</v>
      </c>
      <c r="M60" s="40"/>
      <c r="N60" s="40">
        <v>4239</v>
      </c>
      <c r="O60" s="40">
        <v>770</v>
      </c>
    </row>
    <row r="61" spans="1:15" ht="14.25">
      <c r="A61" s="58"/>
      <c r="B61" s="59"/>
      <c r="C61" s="59"/>
      <c r="D61" s="59"/>
      <c r="E61" s="59"/>
      <c r="F61" s="59"/>
      <c r="G61" s="59"/>
      <c r="H61" s="59"/>
      <c r="I61" s="59"/>
      <c r="J61" s="59"/>
      <c r="K61" s="59"/>
      <c r="L61" s="59"/>
      <c r="M61" s="59"/>
      <c r="N61" s="59"/>
      <c r="O61" s="59"/>
    </row>
    <row r="62" spans="1:15" ht="14.25">
      <c r="A62" s="8" t="s">
        <v>59</v>
      </c>
      <c r="B62" s="23"/>
      <c r="C62" s="23"/>
      <c r="D62" s="23"/>
      <c r="E62" s="23"/>
      <c r="F62" s="23"/>
      <c r="G62" s="23"/>
      <c r="H62" s="23"/>
      <c r="I62" s="23"/>
      <c r="J62" s="23"/>
      <c r="K62" s="23"/>
      <c r="L62" s="23"/>
      <c r="M62" s="23"/>
      <c r="N62" s="23"/>
      <c r="O62" s="23"/>
    </row>
    <row r="63" spans="1:15" ht="14.25">
      <c r="A63" s="14"/>
      <c r="B63" s="23"/>
      <c r="C63" s="23"/>
      <c r="D63" s="23"/>
      <c r="E63" s="23"/>
      <c r="F63" s="23"/>
      <c r="G63" s="23"/>
      <c r="H63" s="23"/>
      <c r="I63" s="23"/>
      <c r="J63" s="23"/>
      <c r="K63" s="23"/>
      <c r="L63" s="23"/>
      <c r="M63" s="23"/>
      <c r="N63" s="23"/>
      <c r="O63" s="23"/>
    </row>
    <row r="64" spans="1:15" ht="14.25">
      <c r="A64" s="8" t="s">
        <v>60</v>
      </c>
      <c r="B64" s="24"/>
      <c r="C64" s="24"/>
      <c r="D64" s="24"/>
      <c r="E64" s="36"/>
      <c r="F64" s="36"/>
      <c r="G64" s="24"/>
      <c r="H64" s="36"/>
      <c r="I64" s="36"/>
      <c r="J64" s="24"/>
      <c r="K64" s="36"/>
      <c r="L64" s="24"/>
      <c r="M64" s="24"/>
      <c r="N64" s="24"/>
      <c r="O64" s="24"/>
    </row>
    <row r="65" spans="1:15" ht="14.25">
      <c r="A65" s="8"/>
      <c r="B65" s="36"/>
      <c r="C65" s="36"/>
      <c r="D65" s="24"/>
      <c r="E65" s="36"/>
      <c r="F65" s="36"/>
      <c r="G65" s="24"/>
      <c r="H65" s="36"/>
      <c r="I65" s="36"/>
      <c r="J65" s="24"/>
      <c r="K65" s="36"/>
      <c r="L65" s="24"/>
      <c r="M65" s="24"/>
      <c r="N65" s="36"/>
      <c r="O65" s="36"/>
    </row>
    <row r="66" spans="1:15" ht="14.25">
      <c r="A66" s="8" t="s">
        <v>62</v>
      </c>
      <c r="B66" s="36"/>
      <c r="C66" s="36"/>
      <c r="D66" s="24"/>
      <c r="E66" s="36"/>
      <c r="F66" s="36"/>
      <c r="G66" s="24"/>
      <c r="H66" s="36"/>
      <c r="I66" s="36"/>
      <c r="J66" s="24"/>
      <c r="K66" s="36"/>
      <c r="L66" s="24"/>
      <c r="M66" s="24"/>
      <c r="N66" s="24"/>
      <c r="O66" s="24"/>
    </row>
    <row r="67" spans="1:15" ht="14.25">
      <c r="A67" s="7"/>
      <c r="B67" s="36"/>
      <c r="C67" s="36"/>
      <c r="D67" s="24"/>
      <c r="E67" s="36"/>
      <c r="F67" s="36"/>
      <c r="G67" s="24"/>
      <c r="H67" s="36"/>
      <c r="I67" s="36"/>
      <c r="J67" s="24"/>
      <c r="K67" s="36"/>
      <c r="L67" s="24"/>
      <c r="M67" s="24"/>
      <c r="N67" s="36"/>
      <c r="O67" s="36"/>
    </row>
    <row r="68" spans="1:15" ht="14.25">
      <c r="A68" s="7"/>
      <c r="B68" s="24"/>
      <c r="C68" s="24"/>
      <c r="D68" s="24"/>
      <c r="E68" s="24"/>
      <c r="F68" s="24"/>
      <c r="G68" s="24"/>
      <c r="H68" s="24"/>
      <c r="I68" s="24"/>
      <c r="J68" s="24"/>
      <c r="K68" s="24"/>
      <c r="L68" s="24"/>
      <c r="M68" s="24"/>
      <c r="N68" s="24"/>
      <c r="O68" s="24"/>
    </row>
    <row r="69" spans="1:15" ht="14.25">
      <c r="A69" s="7"/>
      <c r="B69" s="24"/>
      <c r="C69" s="24"/>
      <c r="D69" s="24"/>
      <c r="E69" s="24"/>
      <c r="F69" s="24"/>
      <c r="G69" s="24"/>
      <c r="H69" s="24"/>
      <c r="I69" s="24"/>
      <c r="J69" s="24"/>
      <c r="K69" s="24"/>
      <c r="L69" s="24"/>
      <c r="M69" s="24"/>
      <c r="N69" s="24"/>
      <c r="O69" s="24"/>
    </row>
    <row r="70" spans="1:15" ht="14.25">
      <c r="A70" s="7"/>
      <c r="B70" s="24"/>
      <c r="C70" s="24"/>
      <c r="D70" s="24"/>
      <c r="E70" s="24"/>
      <c r="F70" s="24"/>
      <c r="G70" s="24"/>
      <c r="H70" s="24"/>
      <c r="I70" s="24"/>
      <c r="J70" s="24"/>
      <c r="K70" s="24"/>
      <c r="L70" s="24"/>
      <c r="M70" s="24"/>
      <c r="N70" s="24"/>
      <c r="O70" s="24"/>
    </row>
    <row r="71" spans="1:15" ht="14.25">
      <c r="A71" s="7"/>
      <c r="B71" s="24"/>
      <c r="C71" s="24"/>
      <c r="D71" s="24"/>
      <c r="E71" s="24"/>
      <c r="F71" s="24"/>
      <c r="G71" s="24"/>
      <c r="H71" s="24"/>
      <c r="I71" s="24"/>
      <c r="J71" s="24"/>
      <c r="K71" s="24"/>
      <c r="L71" s="24"/>
      <c r="M71" s="24"/>
      <c r="N71" s="24"/>
      <c r="O71" s="24"/>
    </row>
    <row r="72" spans="1:15" ht="14.25">
      <c r="A72" s="7"/>
      <c r="B72" s="24"/>
      <c r="C72" s="24"/>
      <c r="D72" s="24"/>
      <c r="E72" s="24"/>
      <c r="F72" s="24"/>
      <c r="G72" s="24"/>
      <c r="H72" s="24"/>
      <c r="I72" s="24"/>
      <c r="J72" s="24"/>
      <c r="K72" s="24"/>
      <c r="L72" s="24"/>
      <c r="M72" s="24"/>
      <c r="N72" s="24"/>
      <c r="O72" s="24"/>
    </row>
    <row r="73" spans="1:15" ht="14.25">
      <c r="A73" s="7"/>
      <c r="B73" s="24"/>
      <c r="C73" s="24"/>
      <c r="D73" s="24"/>
      <c r="E73" s="24"/>
      <c r="F73" s="24"/>
      <c r="G73" s="24"/>
      <c r="H73" s="24"/>
      <c r="I73" s="24"/>
      <c r="J73" s="24"/>
      <c r="K73" s="24"/>
      <c r="L73" s="24"/>
      <c r="M73" s="24"/>
      <c r="N73" s="24"/>
      <c r="O73" s="24"/>
    </row>
    <row r="74" spans="1:15" ht="14.25">
      <c r="A74" s="7"/>
      <c r="B74" s="24"/>
      <c r="C74" s="24"/>
      <c r="D74" s="24"/>
      <c r="E74" s="24"/>
      <c r="F74" s="24"/>
      <c r="G74" s="24"/>
      <c r="H74" s="24"/>
      <c r="I74" s="24"/>
      <c r="J74" s="24"/>
      <c r="K74" s="24"/>
      <c r="L74" s="24"/>
      <c r="M74" s="24"/>
      <c r="N74" s="24"/>
      <c r="O74" s="24"/>
    </row>
    <row r="75" spans="1:15" ht="14.25">
      <c r="A75" s="7"/>
      <c r="B75" s="24"/>
      <c r="C75" s="24"/>
      <c r="D75" s="24"/>
      <c r="E75" s="24"/>
      <c r="F75" s="24"/>
      <c r="G75" s="24"/>
      <c r="H75" s="24"/>
      <c r="I75" s="24"/>
      <c r="J75" s="24"/>
      <c r="K75" s="24"/>
      <c r="L75" s="24"/>
      <c r="M75" s="24"/>
      <c r="N75" s="24"/>
      <c r="O75" s="24"/>
    </row>
    <row r="76" spans="1:15" ht="14.25">
      <c r="A76" s="7"/>
      <c r="B76" s="24"/>
      <c r="C76" s="24"/>
      <c r="D76" s="24"/>
      <c r="E76" s="24"/>
      <c r="F76" s="24"/>
      <c r="G76" s="24"/>
      <c r="H76" s="24"/>
      <c r="I76" s="24"/>
      <c r="J76" s="24"/>
      <c r="K76" s="24"/>
      <c r="L76" s="24"/>
      <c r="M76" s="24"/>
      <c r="N76" s="24"/>
      <c r="O76" s="24"/>
    </row>
    <row r="77" spans="1:15" ht="14.25">
      <c r="A77" s="7"/>
      <c r="B77" s="24"/>
      <c r="C77" s="24"/>
      <c r="D77" s="24"/>
      <c r="E77" s="24"/>
      <c r="F77" s="24"/>
      <c r="G77" s="24"/>
      <c r="H77" s="24"/>
      <c r="I77" s="24"/>
      <c r="J77" s="24"/>
      <c r="K77" s="24"/>
      <c r="L77" s="24"/>
      <c r="M77" s="24"/>
      <c r="N77" s="24"/>
      <c r="O77" s="24"/>
    </row>
    <row r="78" spans="1:15" ht="14.25">
      <c r="A78" s="7"/>
      <c r="B78" s="24"/>
      <c r="C78" s="24"/>
      <c r="D78" s="24"/>
      <c r="E78" s="24"/>
      <c r="F78" s="24"/>
      <c r="G78" s="24"/>
      <c r="H78" s="24"/>
      <c r="I78" s="24"/>
      <c r="J78" s="24"/>
      <c r="K78" s="24"/>
      <c r="L78" s="24"/>
      <c r="M78" s="24"/>
      <c r="N78" s="24"/>
      <c r="O78" s="24"/>
    </row>
    <row r="79" spans="1:15" ht="14.25">
      <c r="A79" s="7"/>
      <c r="B79" s="24"/>
      <c r="C79" s="24"/>
      <c r="D79" s="24"/>
      <c r="E79" s="24"/>
      <c r="F79" s="24"/>
      <c r="G79" s="24"/>
      <c r="H79" s="24"/>
      <c r="I79" s="24"/>
      <c r="J79" s="24"/>
      <c r="K79" s="24"/>
      <c r="L79" s="24"/>
      <c r="M79" s="24"/>
      <c r="N79" s="24"/>
      <c r="O79" s="24"/>
    </row>
    <row r="80" spans="1:15" ht="14.25">
      <c r="A80" s="7"/>
      <c r="B80" s="24"/>
      <c r="C80" s="24"/>
      <c r="D80" s="24"/>
      <c r="E80" s="24"/>
      <c r="F80" s="24"/>
      <c r="G80" s="24"/>
      <c r="H80" s="24"/>
      <c r="I80" s="24"/>
      <c r="J80" s="24"/>
      <c r="K80" s="24"/>
      <c r="L80" s="24"/>
      <c r="M80" s="24"/>
      <c r="N80" s="24"/>
      <c r="O80" s="24"/>
    </row>
    <row r="81" spans="1:15" ht="14.25">
      <c r="A81" s="7"/>
      <c r="B81" s="24"/>
      <c r="C81" s="24"/>
      <c r="D81" s="24"/>
      <c r="E81" s="24"/>
      <c r="F81" s="24"/>
      <c r="G81" s="24"/>
      <c r="H81" s="24"/>
      <c r="I81" s="24"/>
      <c r="J81" s="24"/>
      <c r="K81" s="24"/>
      <c r="L81" s="24"/>
      <c r="M81" s="24"/>
      <c r="N81" s="24"/>
      <c r="O81" s="24"/>
    </row>
    <row r="82" spans="1:15" ht="14.25">
      <c r="A82" s="7"/>
      <c r="B82" s="24"/>
      <c r="C82" s="24"/>
      <c r="D82" s="24"/>
      <c r="E82" s="24"/>
      <c r="F82" s="24"/>
      <c r="G82" s="24"/>
      <c r="H82" s="24"/>
      <c r="I82" s="24"/>
      <c r="J82" s="24"/>
      <c r="K82" s="24"/>
      <c r="L82" s="24"/>
      <c r="M82" s="24"/>
      <c r="N82" s="24"/>
      <c r="O82" s="24"/>
    </row>
    <row r="83" spans="1:15" ht="14.25">
      <c r="A83" s="7"/>
      <c r="B83" s="24"/>
      <c r="C83" s="24"/>
      <c r="D83" s="24"/>
      <c r="E83" s="24"/>
      <c r="F83" s="24"/>
      <c r="G83" s="24"/>
      <c r="H83" s="24"/>
      <c r="I83" s="24"/>
      <c r="J83" s="24"/>
      <c r="K83" s="24"/>
      <c r="L83" s="24"/>
      <c r="M83" s="24"/>
      <c r="N83" s="24"/>
      <c r="O83" s="24"/>
    </row>
    <row r="84" spans="1:15" ht="14.25">
      <c r="A84" s="7"/>
      <c r="B84" s="24"/>
      <c r="C84" s="24"/>
      <c r="D84" s="24"/>
      <c r="E84" s="24"/>
      <c r="F84" s="24"/>
      <c r="G84" s="24"/>
      <c r="H84" s="24"/>
      <c r="I84" s="24"/>
      <c r="J84" s="24"/>
      <c r="K84" s="24"/>
      <c r="L84" s="24"/>
      <c r="M84" s="24"/>
      <c r="N84" s="24"/>
      <c r="O84" s="24"/>
    </row>
    <row r="85" spans="1:15" ht="14.25">
      <c r="A85" s="7"/>
      <c r="B85" s="24"/>
      <c r="C85" s="24"/>
      <c r="D85" s="24"/>
      <c r="E85" s="24"/>
      <c r="F85" s="24"/>
      <c r="G85" s="24"/>
      <c r="H85" s="24"/>
      <c r="I85" s="24"/>
      <c r="J85" s="24"/>
      <c r="K85" s="24"/>
      <c r="L85" s="24"/>
      <c r="M85" s="24"/>
      <c r="N85" s="24"/>
      <c r="O85" s="24"/>
    </row>
    <row r="86" spans="1:15" ht="14.25">
      <c r="A86" s="7"/>
      <c r="B86" s="24"/>
      <c r="C86" s="24"/>
      <c r="D86" s="24"/>
      <c r="E86" s="24"/>
      <c r="F86" s="24"/>
      <c r="G86" s="24"/>
      <c r="H86" s="24"/>
      <c r="I86" s="24"/>
      <c r="J86" s="24"/>
      <c r="K86" s="24"/>
      <c r="L86" s="24"/>
      <c r="M86" s="24"/>
      <c r="N86" s="24"/>
      <c r="O86" s="24"/>
    </row>
    <row r="87" spans="1:15" ht="14.25">
      <c r="A87" s="7"/>
      <c r="B87" s="24"/>
      <c r="C87" s="24"/>
      <c r="D87" s="24"/>
      <c r="E87" s="24"/>
      <c r="F87" s="24"/>
      <c r="G87" s="24"/>
      <c r="H87" s="24"/>
      <c r="I87" s="24"/>
      <c r="J87" s="24"/>
      <c r="K87" s="24"/>
      <c r="L87" s="24"/>
      <c r="M87" s="24"/>
      <c r="N87" s="24"/>
      <c r="O87" s="24"/>
    </row>
  </sheetData>
  <mergeCells count="8">
    <mergeCell ref="A39:O39"/>
    <mergeCell ref="A1:O1"/>
    <mergeCell ref="B4:L4"/>
    <mergeCell ref="B5:C5"/>
    <mergeCell ref="E5:F5"/>
    <mergeCell ref="H5:I5"/>
    <mergeCell ref="K5:L5"/>
    <mergeCell ref="N5:O5"/>
  </mergeCells>
  <pageMargins left="0.7" right="0.7" top="0.75" bottom="0.75" header="0.3" footer="0.3"/>
  <pageSetup scale="72" fitToHeight="2"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6"/>
  <sheetViews>
    <sheetView workbookViewId="0">
      <selection sqref="A1:O1"/>
    </sheetView>
  </sheetViews>
  <sheetFormatPr defaultRowHeight="12.75"/>
  <cols>
    <col min="1" max="1" width="45.7109375" customWidth="1"/>
    <col min="2" max="3" width="11.7109375" customWidth="1"/>
    <col min="4" max="4" width="1.7109375" customWidth="1"/>
    <col min="5" max="6" width="11.7109375" customWidth="1"/>
    <col min="7" max="7" width="1.7109375" customWidth="1"/>
    <col min="8" max="9" width="11.7109375" customWidth="1"/>
    <col min="10" max="10" width="1.7109375" customWidth="1"/>
    <col min="11" max="12" width="11.7109375" customWidth="1"/>
    <col min="13" max="13" width="1.7109375" customWidth="1"/>
    <col min="14" max="256" width="11.7109375" customWidth="1"/>
  </cols>
  <sheetData>
    <row r="1" spans="1:15" ht="42.75" customHeight="1">
      <c r="A1" s="45" t="s">
        <v>34</v>
      </c>
      <c r="B1" s="45"/>
      <c r="C1" s="45"/>
      <c r="D1" s="45"/>
      <c r="E1" s="45"/>
      <c r="F1" s="45"/>
      <c r="G1" s="45"/>
      <c r="H1" s="45"/>
      <c r="I1" s="45"/>
      <c r="J1" s="45"/>
      <c r="K1" s="45"/>
      <c r="L1" s="45"/>
      <c r="M1" s="45"/>
      <c r="N1" s="45"/>
      <c r="O1" s="45"/>
    </row>
    <row r="2" spans="1:15" ht="20.25">
      <c r="A2" s="39" t="s">
        <v>69</v>
      </c>
      <c r="B2" s="7"/>
      <c r="C2" s="7"/>
      <c r="D2" s="7"/>
      <c r="E2" s="7"/>
      <c r="F2" s="10"/>
      <c r="G2" s="9"/>
      <c r="H2" s="10"/>
      <c r="I2" s="10"/>
      <c r="J2" s="9"/>
      <c r="K2" s="10"/>
      <c r="L2" s="10"/>
      <c r="M2" s="9"/>
      <c r="N2" s="9"/>
      <c r="O2" s="9"/>
    </row>
    <row r="3" spans="1:15" ht="14.25">
      <c r="A3" s="7"/>
      <c r="B3" s="7"/>
      <c r="C3" s="7"/>
      <c r="D3" s="7"/>
      <c r="E3" s="7"/>
      <c r="F3" s="9"/>
      <c r="G3" s="9"/>
      <c r="H3" s="9"/>
      <c r="I3" s="9"/>
      <c r="J3" s="9"/>
      <c r="K3" s="9"/>
      <c r="L3" s="9"/>
      <c r="M3" s="9"/>
      <c r="N3" s="9"/>
      <c r="O3" s="9"/>
    </row>
    <row r="4" spans="1:15" ht="14.25">
      <c r="A4" s="12"/>
      <c r="B4" s="41" t="s">
        <v>0</v>
      </c>
      <c r="C4" s="41"/>
      <c r="D4" s="41"/>
      <c r="E4" s="41"/>
      <c r="F4" s="41"/>
      <c r="G4" s="41"/>
      <c r="H4" s="41"/>
      <c r="I4" s="41"/>
      <c r="J4" s="41"/>
      <c r="K4" s="41"/>
      <c r="L4" s="41"/>
      <c r="M4" s="47"/>
      <c r="N4" s="47"/>
      <c r="O4" s="47"/>
    </row>
    <row r="5" spans="1:15" ht="14.25">
      <c r="A5" s="15"/>
      <c r="B5" s="42" t="s">
        <v>31</v>
      </c>
      <c r="C5" s="42"/>
      <c r="D5" s="14"/>
      <c r="E5" s="43" t="s">
        <v>1</v>
      </c>
      <c r="F5" s="43"/>
      <c r="G5" s="16"/>
      <c r="H5" s="44" t="s">
        <v>32</v>
      </c>
      <c r="I5" s="44"/>
      <c r="J5" s="16"/>
      <c r="K5" s="44" t="s">
        <v>2</v>
      </c>
      <c r="L5" s="44"/>
      <c r="M5" s="16"/>
      <c r="N5" s="44" t="s">
        <v>33</v>
      </c>
      <c r="O5" s="44"/>
    </row>
    <row r="6" spans="1:15" ht="14.25">
      <c r="A6" s="17" t="s">
        <v>30</v>
      </c>
      <c r="B6" s="18" t="s">
        <v>36</v>
      </c>
      <c r="C6" s="18" t="s">
        <v>37</v>
      </c>
      <c r="D6" s="19"/>
      <c r="E6" s="18" t="s">
        <v>36</v>
      </c>
      <c r="F6" s="18" t="s">
        <v>37</v>
      </c>
      <c r="G6" s="20"/>
      <c r="H6" s="18" t="s">
        <v>36</v>
      </c>
      <c r="I6" s="18" t="s">
        <v>37</v>
      </c>
      <c r="J6" s="20"/>
      <c r="K6" s="18" t="s">
        <v>36</v>
      </c>
      <c r="L6" s="18" t="s">
        <v>37</v>
      </c>
      <c r="M6" s="20"/>
      <c r="N6" s="18" t="s">
        <v>36</v>
      </c>
      <c r="O6" s="18" t="s">
        <v>37</v>
      </c>
    </row>
    <row r="7" spans="1:15" ht="14.25">
      <c r="A7" s="15"/>
      <c r="B7" s="21"/>
      <c r="C7" s="21"/>
      <c r="D7" s="22"/>
      <c r="E7" s="21"/>
      <c r="F7" s="21"/>
      <c r="G7" s="21"/>
      <c r="H7" s="21"/>
      <c r="I7" s="21"/>
      <c r="J7" s="21"/>
      <c r="K7" s="21"/>
      <c r="L7" s="21"/>
      <c r="M7" s="21"/>
      <c r="N7" s="21"/>
      <c r="O7" s="21"/>
    </row>
    <row r="8" spans="1:15" ht="14.25">
      <c r="A8" s="24" t="s">
        <v>21</v>
      </c>
      <c r="B8" s="40">
        <f>+B10+B25+B37</f>
        <v>826520</v>
      </c>
      <c r="C8" s="40">
        <f>+C10+C25+C37</f>
        <v>343431</v>
      </c>
      <c r="D8" s="24"/>
      <c r="E8" s="40">
        <f>+E10+E25+E37</f>
        <v>702592</v>
      </c>
      <c r="F8" s="40">
        <f>+F10+F25+F37</f>
        <v>236112</v>
      </c>
      <c r="G8" s="40"/>
      <c r="H8" s="40">
        <f>+H10+H25</f>
        <v>30148</v>
      </c>
      <c r="I8" s="40">
        <f>+I10+I25</f>
        <v>3088</v>
      </c>
      <c r="J8" s="40"/>
      <c r="K8" s="40">
        <f>+K10+K25+K37</f>
        <v>93780</v>
      </c>
      <c r="L8" s="40">
        <f>+L10+L25+L37</f>
        <v>104231</v>
      </c>
      <c r="M8" s="40"/>
      <c r="N8" s="40">
        <f>+N10+N25+N37</f>
        <v>177917</v>
      </c>
      <c r="O8" s="40">
        <f>+O10+O25+O37</f>
        <v>22117</v>
      </c>
    </row>
    <row r="9" spans="1:15" ht="14.25">
      <c r="A9" s="24"/>
      <c r="B9" s="40" t="s">
        <v>42</v>
      </c>
      <c r="C9" s="40"/>
      <c r="D9" s="24"/>
      <c r="E9" s="40"/>
      <c r="F9" s="40"/>
      <c r="G9" s="40"/>
      <c r="H9" s="40"/>
      <c r="I9" s="40"/>
      <c r="J9" s="40"/>
      <c r="K9" s="40"/>
      <c r="L9" s="40"/>
      <c r="M9" s="40"/>
      <c r="N9" s="40"/>
      <c r="O9" s="40"/>
    </row>
    <row r="10" spans="1:15" ht="14.25">
      <c r="A10" s="24" t="s">
        <v>22</v>
      </c>
      <c r="B10" s="40">
        <f>B11 + B20</f>
        <v>435723</v>
      </c>
      <c r="C10" s="40">
        <f>C11 + C20</f>
        <v>224685</v>
      </c>
      <c r="D10" s="24"/>
      <c r="E10" s="40">
        <f>E11 + E20</f>
        <v>404387</v>
      </c>
      <c r="F10" s="40">
        <f>+F11+F20</f>
        <v>185996</v>
      </c>
      <c r="G10" s="40"/>
      <c r="H10" s="40">
        <f>+H11+H20</f>
        <v>5078</v>
      </c>
      <c r="I10" s="40">
        <f>+I11+I20</f>
        <v>14</v>
      </c>
      <c r="J10" s="40"/>
      <c r="K10" s="40">
        <f>+K11+K20</f>
        <v>26258</v>
      </c>
      <c r="L10" s="40">
        <f>+L11+L20</f>
        <v>38675</v>
      </c>
      <c r="M10" s="40"/>
      <c r="N10" s="40">
        <f>+N11+N20</f>
        <v>104027</v>
      </c>
      <c r="O10" s="40">
        <f>+O11+O20</f>
        <v>15535</v>
      </c>
    </row>
    <row r="11" spans="1:15" ht="14.25">
      <c r="A11" s="24" t="s">
        <v>3</v>
      </c>
      <c r="B11" s="40">
        <f>SUM(B12:B18)</f>
        <v>298038</v>
      </c>
      <c r="C11" s="40">
        <f>SUM(C12:C18)</f>
        <v>129360</v>
      </c>
      <c r="D11" s="24"/>
      <c r="E11" s="40">
        <f>SUM(E12:E18)</f>
        <v>275058</v>
      </c>
      <c r="F11" s="40">
        <f>SUM(F12:F18)</f>
        <v>111760</v>
      </c>
      <c r="G11" s="40"/>
      <c r="H11" s="40">
        <f>SUM(H12:H18)</f>
        <v>4666</v>
      </c>
      <c r="I11" s="40">
        <f>SUM(I12:I18)</f>
        <v>6</v>
      </c>
      <c r="J11" s="40"/>
      <c r="K11" s="40">
        <f>SUM(K12:K18)</f>
        <v>18314</v>
      </c>
      <c r="L11" s="40">
        <f>SUM(L12:L18)</f>
        <v>17594</v>
      </c>
      <c r="M11" s="40"/>
      <c r="N11" s="40">
        <f>SUM(N12:N18)</f>
        <v>73425</v>
      </c>
      <c r="O11" s="40">
        <f>SUM(O12:O18)</f>
        <v>12906</v>
      </c>
    </row>
    <row r="12" spans="1:15" ht="14.25">
      <c r="A12" s="24" t="s">
        <v>4</v>
      </c>
      <c r="B12" s="40">
        <f>E12 + H12 +K12</f>
        <v>69599</v>
      </c>
      <c r="C12" s="40">
        <f>F12 + I12 +L12</f>
        <v>13921</v>
      </c>
      <c r="D12" s="24"/>
      <c r="E12" s="40">
        <v>54857</v>
      </c>
      <c r="F12" s="40">
        <v>3704</v>
      </c>
      <c r="G12" s="40"/>
      <c r="H12" s="40">
        <v>2628</v>
      </c>
      <c r="I12" s="40">
        <v>6</v>
      </c>
      <c r="J12" s="40"/>
      <c r="K12" s="40">
        <v>12114</v>
      </c>
      <c r="L12" s="40">
        <v>10211</v>
      </c>
      <c r="M12" s="40"/>
      <c r="N12" s="40">
        <v>10898</v>
      </c>
      <c r="O12" s="40">
        <v>344</v>
      </c>
    </row>
    <row r="13" spans="1:15" ht="14.25">
      <c r="A13" s="24" t="s">
        <v>5</v>
      </c>
      <c r="B13" s="40">
        <f>E13+K13</f>
        <v>70897</v>
      </c>
      <c r="C13" s="40">
        <f>F13+L13</f>
        <v>19997</v>
      </c>
      <c r="D13" s="24"/>
      <c r="E13" s="40">
        <v>67311</v>
      </c>
      <c r="F13" s="40">
        <v>13915</v>
      </c>
      <c r="G13" s="40"/>
      <c r="H13" s="40" t="s">
        <v>52</v>
      </c>
      <c r="I13" s="40" t="s">
        <v>52</v>
      </c>
      <c r="J13" s="40"/>
      <c r="K13" s="40">
        <v>3586</v>
      </c>
      <c r="L13" s="40">
        <v>6082</v>
      </c>
      <c r="M13" s="40"/>
      <c r="N13" s="40">
        <v>12628</v>
      </c>
      <c r="O13" s="40">
        <v>837</v>
      </c>
    </row>
    <row r="14" spans="1:15" ht="14.25">
      <c r="A14" s="24" t="s">
        <v>6</v>
      </c>
      <c r="B14" s="40">
        <f>E14 + H14 +K14</f>
        <v>2206</v>
      </c>
      <c r="C14" s="40">
        <f>F14 +L14</f>
        <v>665</v>
      </c>
      <c r="D14" s="24"/>
      <c r="E14" s="40">
        <v>359</v>
      </c>
      <c r="F14" s="40">
        <v>214</v>
      </c>
      <c r="G14" s="40"/>
      <c r="H14" s="40">
        <v>1410</v>
      </c>
      <c r="I14" s="40">
        <v>0</v>
      </c>
      <c r="J14" s="40"/>
      <c r="K14" s="40">
        <v>437</v>
      </c>
      <c r="L14" s="40">
        <v>451</v>
      </c>
      <c r="M14" s="40"/>
      <c r="N14" s="40">
        <v>0</v>
      </c>
      <c r="O14" s="40">
        <v>0</v>
      </c>
    </row>
    <row r="15" spans="1:15" ht="14.25">
      <c r="A15" s="24" t="s">
        <v>7</v>
      </c>
      <c r="B15" s="40">
        <f>E15 + H15 +K15</f>
        <v>4906</v>
      </c>
      <c r="C15" s="40">
        <f>F15 +L15</f>
        <v>2009</v>
      </c>
      <c r="D15" s="24"/>
      <c r="E15" s="40">
        <v>4072</v>
      </c>
      <c r="F15" s="40">
        <v>1250</v>
      </c>
      <c r="G15" s="40"/>
      <c r="H15" s="40">
        <v>292</v>
      </c>
      <c r="I15" s="40">
        <v>0</v>
      </c>
      <c r="J15" s="40"/>
      <c r="K15" s="40">
        <v>542</v>
      </c>
      <c r="L15" s="40">
        <v>759</v>
      </c>
      <c r="M15" s="40"/>
      <c r="N15" s="40">
        <v>822</v>
      </c>
      <c r="O15" s="40">
        <v>4</v>
      </c>
    </row>
    <row r="16" spans="1:15" ht="14.25">
      <c r="A16" s="24" t="s">
        <v>8</v>
      </c>
      <c r="B16" s="40">
        <f>E16 + H16 +K16</f>
        <v>7774</v>
      </c>
      <c r="C16" s="40">
        <f>F16 +L16</f>
        <v>180</v>
      </c>
      <c r="D16" s="24"/>
      <c r="E16" s="40">
        <v>5926</v>
      </c>
      <c r="F16" s="40">
        <v>168</v>
      </c>
      <c r="G16" s="40"/>
      <c r="H16" s="40">
        <v>336</v>
      </c>
      <c r="I16" s="40">
        <v>0</v>
      </c>
      <c r="J16" s="40"/>
      <c r="K16" s="40">
        <v>1512</v>
      </c>
      <c r="L16" s="40">
        <v>12</v>
      </c>
      <c r="M16" s="40"/>
      <c r="N16" s="40">
        <v>1213</v>
      </c>
      <c r="O16" s="40">
        <v>20</v>
      </c>
    </row>
    <row r="17" spans="1:15" ht="14.25">
      <c r="A17" s="24" t="s">
        <v>9</v>
      </c>
      <c r="B17" s="40">
        <f>E17</f>
        <v>17175</v>
      </c>
      <c r="C17" s="40">
        <f>F17</f>
        <v>3940</v>
      </c>
      <c r="D17" s="24"/>
      <c r="E17" s="40">
        <v>17175</v>
      </c>
      <c r="F17" s="40">
        <v>3940</v>
      </c>
      <c r="G17" s="40"/>
      <c r="H17" s="40" t="s">
        <v>53</v>
      </c>
      <c r="I17" s="40" t="s">
        <v>53</v>
      </c>
      <c r="J17" s="40"/>
      <c r="K17" s="40" t="s">
        <v>52</v>
      </c>
      <c r="L17" s="40" t="s">
        <v>54</v>
      </c>
      <c r="M17" s="40"/>
      <c r="N17" s="40">
        <v>5971</v>
      </c>
      <c r="O17" s="40">
        <v>653</v>
      </c>
    </row>
    <row r="18" spans="1:15" ht="14.25">
      <c r="A18" s="24" t="s">
        <v>10</v>
      </c>
      <c r="B18" s="40">
        <f>E18+K18</f>
        <v>125481</v>
      </c>
      <c r="C18" s="40">
        <f>F18+L18</f>
        <v>88648</v>
      </c>
      <c r="D18" s="24"/>
      <c r="E18" s="40">
        <v>125358</v>
      </c>
      <c r="F18" s="40">
        <v>88569</v>
      </c>
      <c r="G18" s="40"/>
      <c r="H18" s="40" t="s">
        <v>53</v>
      </c>
      <c r="I18" s="40" t="s">
        <v>53</v>
      </c>
      <c r="J18" s="40"/>
      <c r="K18" s="40">
        <v>123</v>
      </c>
      <c r="L18" s="40">
        <v>79</v>
      </c>
      <c r="M18" s="40"/>
      <c r="N18" s="40">
        <v>41893</v>
      </c>
      <c r="O18" s="40">
        <v>11048</v>
      </c>
    </row>
    <row r="19" spans="1:15" ht="14.25">
      <c r="A19" s="24"/>
      <c r="B19" s="40"/>
      <c r="C19" s="40" t="s">
        <v>43</v>
      </c>
      <c r="D19" s="24"/>
      <c r="E19" s="40"/>
      <c r="F19" s="40"/>
      <c r="G19" s="40"/>
      <c r="H19" s="40"/>
      <c r="I19" s="40"/>
      <c r="J19" s="40"/>
      <c r="K19" s="40"/>
      <c r="L19" s="40"/>
      <c r="M19" s="40"/>
      <c r="N19" s="40"/>
      <c r="O19" s="40"/>
    </row>
    <row r="20" spans="1:15" ht="14.25">
      <c r="A20" s="24" t="s">
        <v>11</v>
      </c>
      <c r="B20" s="40">
        <f>SUM(B21:B23)</f>
        <v>137685</v>
      </c>
      <c r="C20" s="40">
        <f>SUM(C21:C23)</f>
        <v>95325</v>
      </c>
      <c r="D20" s="24"/>
      <c r="E20" s="40">
        <f>SUM(E21:E23)</f>
        <v>129329</v>
      </c>
      <c r="F20" s="40">
        <f>SUM(F21:F23)</f>
        <v>74236</v>
      </c>
      <c r="G20" s="40"/>
      <c r="H20" s="40">
        <f>SUM(H21:H23)</f>
        <v>412</v>
      </c>
      <c r="I20" s="40">
        <f>SUM(I21:I23)</f>
        <v>8</v>
      </c>
      <c r="J20" s="40"/>
      <c r="K20" s="40">
        <f>SUM(K21:K23)</f>
        <v>7944</v>
      </c>
      <c r="L20" s="40">
        <f>SUM(L21:L23)</f>
        <v>21081</v>
      </c>
      <c r="M20" s="40"/>
      <c r="N20" s="40">
        <f>SUM(N21:N23)</f>
        <v>30602</v>
      </c>
      <c r="O20" s="40">
        <f>SUM(O21:O23)</f>
        <v>2629</v>
      </c>
    </row>
    <row r="21" spans="1:15" ht="14.25">
      <c r="A21" s="24" t="s">
        <v>12</v>
      </c>
      <c r="B21" s="40">
        <f>E21 + H21 +K21</f>
        <v>4715</v>
      </c>
      <c r="C21" s="40">
        <f>F21 + I21 +L21</f>
        <v>1223</v>
      </c>
      <c r="D21" s="24"/>
      <c r="E21" s="40">
        <v>113</v>
      </c>
      <c r="F21" s="40">
        <v>631</v>
      </c>
      <c r="G21" s="40"/>
      <c r="H21" s="40">
        <v>412</v>
      </c>
      <c r="I21" s="40">
        <v>8</v>
      </c>
      <c r="J21" s="40"/>
      <c r="K21" s="40">
        <v>4190</v>
      </c>
      <c r="L21" s="40">
        <v>584</v>
      </c>
      <c r="M21" s="40"/>
      <c r="N21" s="40" t="s">
        <v>54</v>
      </c>
      <c r="O21" s="40">
        <v>50</v>
      </c>
    </row>
    <row r="22" spans="1:15" ht="14.25">
      <c r="A22" s="24" t="s">
        <v>13</v>
      </c>
      <c r="B22" s="40">
        <f>E22 +K22</f>
        <v>90203</v>
      </c>
      <c r="C22" s="40">
        <f>F22 +L22</f>
        <v>60005</v>
      </c>
      <c r="D22" s="24"/>
      <c r="E22" s="40">
        <v>86449</v>
      </c>
      <c r="F22" s="40">
        <v>39508</v>
      </c>
      <c r="G22" s="40"/>
      <c r="H22" s="40" t="s">
        <v>54</v>
      </c>
      <c r="I22" s="40" t="s">
        <v>54</v>
      </c>
      <c r="J22" s="40"/>
      <c r="K22" s="40">
        <v>3754</v>
      </c>
      <c r="L22" s="40">
        <v>20497</v>
      </c>
      <c r="M22" s="40"/>
      <c r="N22" s="40">
        <v>18451</v>
      </c>
      <c r="O22" s="40">
        <v>795</v>
      </c>
    </row>
    <row r="23" spans="1:15" ht="14.25">
      <c r="A23" s="24" t="s">
        <v>10</v>
      </c>
      <c r="B23" s="40">
        <f>E23</f>
        <v>42767</v>
      </c>
      <c r="C23" s="40">
        <f>F23</f>
        <v>34097</v>
      </c>
      <c r="D23" s="24"/>
      <c r="E23" s="40">
        <v>42767</v>
      </c>
      <c r="F23" s="40">
        <v>34097</v>
      </c>
      <c r="G23" s="40"/>
      <c r="H23" s="40" t="s">
        <v>54</v>
      </c>
      <c r="I23" s="40" t="s">
        <v>54</v>
      </c>
      <c r="J23" s="40"/>
      <c r="K23" s="40" t="s">
        <v>54</v>
      </c>
      <c r="L23" s="40" t="s">
        <v>54</v>
      </c>
      <c r="M23" s="40"/>
      <c r="N23" s="40">
        <v>12151</v>
      </c>
      <c r="O23" s="40">
        <v>1784</v>
      </c>
    </row>
    <row r="24" spans="1:15" ht="14.25">
      <c r="A24" s="24"/>
      <c r="B24" s="40"/>
      <c r="C24" s="40"/>
      <c r="D24" s="24"/>
      <c r="E24" s="40"/>
      <c r="F24" s="40"/>
      <c r="G24" s="40"/>
      <c r="H24" s="40"/>
      <c r="I24" s="40"/>
      <c r="J24" s="40"/>
      <c r="K24" s="40"/>
      <c r="L24" s="40"/>
      <c r="M24" s="40"/>
      <c r="N24" s="40"/>
      <c r="O24" s="40"/>
    </row>
    <row r="25" spans="1:15" ht="16.5">
      <c r="A25" s="57" t="s">
        <v>40</v>
      </c>
      <c r="B25" s="40">
        <f>SUM(B26:B35)</f>
        <v>351607</v>
      </c>
      <c r="C25" s="40">
        <f>SUM(C26:C35)</f>
        <v>110981</v>
      </c>
      <c r="D25" s="24"/>
      <c r="E25" s="40">
        <f>SUM(E26:E35)</f>
        <v>260267</v>
      </c>
      <c r="F25" s="40">
        <f>SUM(F26:F35)</f>
        <v>42967</v>
      </c>
      <c r="G25" s="40"/>
      <c r="H25" s="40">
        <f>SUM(H26:H33)</f>
        <v>25070</v>
      </c>
      <c r="I25" s="40">
        <f t="shared" ref="I25:O25" si="0">SUM(I26:I35)</f>
        <v>3074</v>
      </c>
      <c r="J25" s="40"/>
      <c r="K25" s="40">
        <f t="shared" si="0"/>
        <v>66270</v>
      </c>
      <c r="L25" s="40">
        <f t="shared" si="0"/>
        <v>64940</v>
      </c>
      <c r="M25" s="40"/>
      <c r="N25" s="40">
        <f t="shared" si="0"/>
        <v>63215</v>
      </c>
      <c r="O25" s="40">
        <f t="shared" si="0"/>
        <v>5491</v>
      </c>
    </row>
    <row r="26" spans="1:15" ht="14.25">
      <c r="A26" s="24" t="s">
        <v>64</v>
      </c>
      <c r="B26" s="40">
        <f>E26 + H26 +K26</f>
        <v>89437</v>
      </c>
      <c r="C26" s="40">
        <f>F26 + I26 +L26</f>
        <v>19431</v>
      </c>
      <c r="D26" s="24"/>
      <c r="E26" s="40">
        <v>52140</v>
      </c>
      <c r="F26" s="40">
        <v>4842</v>
      </c>
      <c r="G26" s="40"/>
      <c r="H26" s="40">
        <v>7910</v>
      </c>
      <c r="I26" s="40">
        <v>29</v>
      </c>
      <c r="J26" s="40"/>
      <c r="K26" s="40">
        <v>29387</v>
      </c>
      <c r="L26" s="40">
        <v>14560</v>
      </c>
      <c r="M26" s="40"/>
      <c r="N26" s="40">
        <v>12482</v>
      </c>
      <c r="O26" s="40">
        <v>85</v>
      </c>
    </row>
    <row r="27" spans="1:15" ht="14.25">
      <c r="A27" s="24" t="s">
        <v>65</v>
      </c>
      <c r="B27" s="40">
        <f t="shared" ref="B27:C33" si="1">E27 + H27 +K27</f>
        <v>57588</v>
      </c>
      <c r="C27" s="40">
        <f t="shared" si="1"/>
        <v>24594</v>
      </c>
      <c r="D27" s="24"/>
      <c r="E27" s="40">
        <v>41953</v>
      </c>
      <c r="F27" s="40">
        <v>8754</v>
      </c>
      <c r="G27" s="40"/>
      <c r="H27" s="40">
        <v>6557</v>
      </c>
      <c r="I27" s="40">
        <v>997</v>
      </c>
      <c r="J27" s="40"/>
      <c r="K27" s="40">
        <v>9078</v>
      </c>
      <c r="L27" s="40">
        <v>14843</v>
      </c>
      <c r="M27" s="40"/>
      <c r="N27" s="40">
        <v>10461</v>
      </c>
      <c r="O27" s="40">
        <v>2470</v>
      </c>
    </row>
    <row r="28" spans="1:15" ht="14.25">
      <c r="A28" s="24" t="s">
        <v>66</v>
      </c>
      <c r="B28" s="40">
        <f t="shared" si="1"/>
        <v>72539</v>
      </c>
      <c r="C28" s="40">
        <f t="shared" si="1"/>
        <v>16535</v>
      </c>
      <c r="D28" s="24"/>
      <c r="E28" s="40">
        <v>64426</v>
      </c>
      <c r="F28" s="40">
        <v>6021</v>
      </c>
      <c r="G28" s="40"/>
      <c r="H28" s="40">
        <v>762</v>
      </c>
      <c r="I28" s="40">
        <v>344</v>
      </c>
      <c r="J28" s="40"/>
      <c r="K28" s="40">
        <v>7351</v>
      </c>
      <c r="L28" s="40">
        <v>10170</v>
      </c>
      <c r="M28" s="40"/>
      <c r="N28" s="40">
        <v>16661</v>
      </c>
      <c r="O28" s="40">
        <v>521</v>
      </c>
    </row>
    <row r="29" spans="1:15" ht="14.25">
      <c r="A29" s="24" t="s">
        <v>15</v>
      </c>
      <c r="B29" s="40">
        <f t="shared" si="1"/>
        <v>72899</v>
      </c>
      <c r="C29" s="40">
        <f t="shared" si="1"/>
        <v>34243</v>
      </c>
      <c r="D29" s="24"/>
      <c r="E29" s="40">
        <v>63510</v>
      </c>
      <c r="F29" s="40">
        <v>16439</v>
      </c>
      <c r="G29" s="40"/>
      <c r="H29" s="40">
        <v>1172</v>
      </c>
      <c r="I29" s="40">
        <v>535</v>
      </c>
      <c r="J29" s="40"/>
      <c r="K29" s="40">
        <v>8217</v>
      </c>
      <c r="L29" s="40">
        <v>17269</v>
      </c>
      <c r="M29" s="40"/>
      <c r="N29" s="40">
        <v>14193</v>
      </c>
      <c r="O29" s="40">
        <v>1609</v>
      </c>
    </row>
    <row r="30" spans="1:15" ht="14.25">
      <c r="A30" s="24" t="s">
        <v>16</v>
      </c>
      <c r="B30" s="40">
        <f t="shared" si="1"/>
        <v>12652</v>
      </c>
      <c r="C30" s="40">
        <f t="shared" si="1"/>
        <v>5428</v>
      </c>
      <c r="D30" s="24"/>
      <c r="E30" s="40">
        <v>4993</v>
      </c>
      <c r="F30" s="40">
        <v>1331</v>
      </c>
      <c r="G30" s="40"/>
      <c r="H30" s="40">
        <v>3033</v>
      </c>
      <c r="I30" s="40">
        <v>742</v>
      </c>
      <c r="J30" s="40"/>
      <c r="K30" s="40">
        <v>4626</v>
      </c>
      <c r="L30" s="40">
        <v>3355</v>
      </c>
      <c r="M30" s="40"/>
      <c r="N30" s="40">
        <v>1116</v>
      </c>
      <c r="O30" s="40">
        <v>137</v>
      </c>
    </row>
    <row r="31" spans="1:15" ht="14.25">
      <c r="A31" s="24" t="s">
        <v>67</v>
      </c>
      <c r="B31" s="40">
        <f t="shared" si="1"/>
        <v>5398</v>
      </c>
      <c r="C31" s="40">
        <f t="shared" si="1"/>
        <v>534</v>
      </c>
      <c r="D31" s="24"/>
      <c r="E31" s="40">
        <v>1039</v>
      </c>
      <c r="F31" s="40">
        <v>26</v>
      </c>
      <c r="G31" s="40"/>
      <c r="H31" s="40">
        <v>3312</v>
      </c>
      <c r="I31" s="40">
        <v>7</v>
      </c>
      <c r="J31" s="40"/>
      <c r="K31" s="40">
        <v>1047</v>
      </c>
      <c r="L31" s="40">
        <v>501</v>
      </c>
      <c r="M31" s="40"/>
      <c r="N31" s="40">
        <v>264</v>
      </c>
      <c r="O31" s="40">
        <v>0</v>
      </c>
    </row>
    <row r="32" spans="1:15" ht="14.25">
      <c r="A32" s="24" t="s">
        <v>68</v>
      </c>
      <c r="B32" s="40">
        <f t="shared" si="1"/>
        <v>35506</v>
      </c>
      <c r="C32" s="40">
        <f>F32 +L32</f>
        <v>6261</v>
      </c>
      <c r="D32" s="24"/>
      <c r="E32" s="40">
        <v>28205</v>
      </c>
      <c r="F32" s="40">
        <v>2741</v>
      </c>
      <c r="G32" s="40"/>
      <c r="H32" s="40">
        <v>1246</v>
      </c>
      <c r="I32" s="40" t="s">
        <v>54</v>
      </c>
      <c r="J32" s="40"/>
      <c r="K32" s="40">
        <v>6055</v>
      </c>
      <c r="L32" s="40">
        <v>3520</v>
      </c>
      <c r="M32" s="40"/>
      <c r="N32" s="40">
        <v>6764</v>
      </c>
      <c r="O32" s="40">
        <v>502</v>
      </c>
    </row>
    <row r="33" spans="1:15" ht="14.25">
      <c r="A33" s="24" t="s">
        <v>17</v>
      </c>
      <c r="B33" s="40">
        <f t="shared" si="1"/>
        <v>1788</v>
      </c>
      <c r="C33" s="40">
        <f t="shared" si="1"/>
        <v>1169</v>
      </c>
      <c r="D33" s="24"/>
      <c r="E33" s="40">
        <v>201</v>
      </c>
      <c r="F33" s="40">
        <v>27</v>
      </c>
      <c r="G33" s="40"/>
      <c r="H33" s="40">
        <v>1078</v>
      </c>
      <c r="I33" s="40">
        <v>420</v>
      </c>
      <c r="J33" s="40"/>
      <c r="K33" s="40">
        <v>509</v>
      </c>
      <c r="L33" s="40">
        <v>722</v>
      </c>
      <c r="M33" s="40"/>
      <c r="N33" s="40">
        <v>42</v>
      </c>
      <c r="O33" s="40">
        <v>6</v>
      </c>
    </row>
    <row r="34" spans="1:15" ht="14.25">
      <c r="A34" s="24" t="s">
        <v>55</v>
      </c>
      <c r="B34" s="40">
        <f>E34</f>
        <v>993</v>
      </c>
      <c r="C34" s="40">
        <f>F34</f>
        <v>1550</v>
      </c>
      <c r="D34" s="24"/>
      <c r="E34" s="40">
        <v>993</v>
      </c>
      <c r="F34" s="40">
        <v>1550</v>
      </c>
      <c r="G34" s="40"/>
      <c r="H34" s="40" t="s">
        <v>54</v>
      </c>
      <c r="I34" s="40" t="s">
        <v>54</v>
      </c>
      <c r="J34" s="40"/>
      <c r="K34" s="40" t="s">
        <v>54</v>
      </c>
      <c r="L34" s="40" t="s">
        <v>54</v>
      </c>
      <c r="M34" s="40"/>
      <c r="N34" s="40">
        <v>113</v>
      </c>
      <c r="O34" s="40">
        <v>34</v>
      </c>
    </row>
    <row r="35" spans="1:15" ht="14.25">
      <c r="A35" s="24" t="s">
        <v>56</v>
      </c>
      <c r="B35" s="40">
        <f>E35</f>
        <v>2807</v>
      </c>
      <c r="C35" s="40">
        <f>F35</f>
        <v>1236</v>
      </c>
      <c r="D35" s="24"/>
      <c r="E35" s="40">
        <v>2807</v>
      </c>
      <c r="F35" s="40">
        <v>1236</v>
      </c>
      <c r="G35" s="40"/>
      <c r="H35" s="40" t="s">
        <v>54</v>
      </c>
      <c r="I35" s="40" t="s">
        <v>54</v>
      </c>
      <c r="J35" s="40"/>
      <c r="K35" s="40" t="s">
        <v>54</v>
      </c>
      <c r="L35" s="40" t="s">
        <v>54</v>
      </c>
      <c r="M35" s="40"/>
      <c r="N35" s="40">
        <v>1119</v>
      </c>
      <c r="O35" s="40">
        <v>127</v>
      </c>
    </row>
    <row r="36" spans="1:15" ht="14.25">
      <c r="A36" s="24"/>
      <c r="B36" s="40"/>
      <c r="C36" s="40"/>
      <c r="D36" s="24"/>
      <c r="E36" s="40"/>
      <c r="F36" s="40"/>
      <c r="G36" s="40"/>
      <c r="H36" s="40"/>
      <c r="I36" s="40"/>
      <c r="J36" s="40"/>
      <c r="K36" s="40"/>
      <c r="L36" s="40"/>
      <c r="M36" s="40"/>
      <c r="N36" s="40"/>
      <c r="O36" s="40"/>
    </row>
    <row r="37" spans="1:15" ht="14.25">
      <c r="A37" s="24" t="s">
        <v>20</v>
      </c>
      <c r="B37" s="40">
        <f>E37 + K37</f>
        <v>39190</v>
      </c>
      <c r="C37" s="40">
        <f>F37 + L37</f>
        <v>7765</v>
      </c>
      <c r="D37" s="24"/>
      <c r="E37" s="40">
        <v>37938</v>
      </c>
      <c r="F37" s="40">
        <v>7149</v>
      </c>
      <c r="G37" s="40"/>
      <c r="H37" s="40" t="s">
        <v>54</v>
      </c>
      <c r="I37" s="40" t="s">
        <v>54</v>
      </c>
      <c r="J37" s="40"/>
      <c r="K37" s="40">
        <v>1252</v>
      </c>
      <c r="L37" s="40">
        <v>616</v>
      </c>
      <c r="M37" s="40"/>
      <c r="N37" s="40">
        <v>10675</v>
      </c>
      <c r="O37" s="40">
        <v>1091</v>
      </c>
    </row>
    <row r="38" spans="1:15" ht="14.25">
      <c r="A38" s="24"/>
      <c r="B38" s="40"/>
      <c r="C38" s="40"/>
      <c r="D38" s="24"/>
      <c r="E38" s="40"/>
      <c r="F38" s="40"/>
      <c r="G38" s="40"/>
      <c r="H38" s="40"/>
      <c r="I38" s="40"/>
      <c r="J38" s="40"/>
      <c r="K38" s="40"/>
      <c r="L38" s="40"/>
      <c r="M38" s="40"/>
      <c r="N38" s="40"/>
      <c r="O38" s="40"/>
    </row>
    <row r="39" spans="1:15" ht="14.25">
      <c r="A39" s="60" t="s">
        <v>29</v>
      </c>
      <c r="B39" s="60"/>
      <c r="C39" s="60"/>
      <c r="D39" s="60"/>
      <c r="E39" s="60"/>
      <c r="F39" s="60"/>
      <c r="G39" s="60"/>
      <c r="H39" s="60"/>
      <c r="I39" s="60"/>
      <c r="J39" s="60"/>
      <c r="K39" s="60"/>
      <c r="L39" s="60"/>
      <c r="M39" s="60"/>
      <c r="N39" s="60"/>
      <c r="O39" s="60"/>
    </row>
    <row r="40" spans="1:15" ht="14.25">
      <c r="A40" s="24"/>
      <c r="B40" s="40"/>
      <c r="C40" s="40"/>
      <c r="D40" s="24"/>
      <c r="E40" s="40"/>
      <c r="F40" s="40"/>
      <c r="G40" s="40"/>
      <c r="H40" s="40"/>
      <c r="I40" s="40"/>
      <c r="J40" s="40"/>
      <c r="K40" s="40"/>
      <c r="L40" s="40"/>
      <c r="M40" s="40"/>
      <c r="N40" s="40"/>
      <c r="O40" s="40"/>
    </row>
    <row r="41" spans="1:15" ht="14.25">
      <c r="A41" s="24" t="s">
        <v>21</v>
      </c>
      <c r="B41" s="40">
        <f>SUM(B42:B43)</f>
        <v>826520</v>
      </c>
      <c r="C41" s="40">
        <f>SUM(C42:C43)</f>
        <v>343431</v>
      </c>
      <c r="D41" s="24"/>
      <c r="E41" s="40">
        <f>SUM(E42:E43)</f>
        <v>702592</v>
      </c>
      <c r="F41" s="40">
        <f>SUM(F42:F43)</f>
        <v>236112</v>
      </c>
      <c r="G41" s="40"/>
      <c r="H41" s="40">
        <f>SUM(H42:H43)</f>
        <v>30148</v>
      </c>
      <c r="I41" s="40">
        <f>SUM(I42:I43)</f>
        <v>3088</v>
      </c>
      <c r="J41" s="40"/>
      <c r="K41" s="40">
        <f>SUM(K42:K43)</f>
        <v>93780</v>
      </c>
      <c r="L41" s="40">
        <f>SUM(L42:L43)</f>
        <v>104231</v>
      </c>
      <c r="M41" s="40"/>
      <c r="N41" s="40">
        <f>SUM(N42:N43)</f>
        <v>177917</v>
      </c>
      <c r="O41" s="40">
        <f>SUM(O42:O43)</f>
        <v>22117</v>
      </c>
    </row>
    <row r="42" spans="1:15" ht="14.25">
      <c r="A42" s="24" t="s">
        <v>57</v>
      </c>
      <c r="B42" s="40">
        <f>B47+B51+B55+B59</f>
        <v>184454</v>
      </c>
      <c r="C42" s="40">
        <f>C47+C51+C55+C59</f>
        <v>125678</v>
      </c>
      <c r="D42" s="24"/>
      <c r="E42" s="40">
        <f>E47+E51+E55+E59</f>
        <v>184454</v>
      </c>
      <c r="F42" s="40">
        <f>F47+F51+F55+F59</f>
        <v>125678</v>
      </c>
      <c r="G42" s="40"/>
      <c r="H42" s="40" t="s">
        <v>54</v>
      </c>
      <c r="I42" s="40" t="s">
        <v>54</v>
      </c>
      <c r="J42" s="40"/>
      <c r="K42" s="40" t="s">
        <v>54</v>
      </c>
      <c r="L42" s="40" t="s">
        <v>54</v>
      </c>
      <c r="M42" s="40"/>
      <c r="N42" s="40">
        <f>N47+N51+N55+N59</f>
        <v>60374</v>
      </c>
      <c r="O42" s="40">
        <f>O47+O51+O55+O59</f>
        <v>13149</v>
      </c>
    </row>
    <row r="43" spans="1:15" ht="14.25">
      <c r="A43" s="24" t="s">
        <v>58</v>
      </c>
      <c r="B43" s="40">
        <f>B48+B52+B56+B60</f>
        <v>642066</v>
      </c>
      <c r="C43" s="40">
        <f>C48+C52+C56+C60</f>
        <v>217753</v>
      </c>
      <c r="D43" s="24"/>
      <c r="E43" s="40">
        <f>E48+E52+E56+E60</f>
        <v>518138</v>
      </c>
      <c r="F43" s="40">
        <f>F48+F52+F56+F60</f>
        <v>110434</v>
      </c>
      <c r="G43" s="40"/>
      <c r="H43" s="40">
        <f>H48+H52+H56</f>
        <v>30148</v>
      </c>
      <c r="I43" s="40">
        <f>I48+I52+I56</f>
        <v>3088</v>
      </c>
      <c r="J43" s="40"/>
      <c r="K43" s="40">
        <f>K48+K52+K56+K60</f>
        <v>93780</v>
      </c>
      <c r="L43" s="40">
        <f>L48+L52+L56+L60</f>
        <v>104231</v>
      </c>
      <c r="M43" s="40"/>
      <c r="N43" s="40">
        <f>N48+N52+N56+N60</f>
        <v>117543</v>
      </c>
      <c r="O43" s="40">
        <f>O48+O52+O56+O60</f>
        <v>8968</v>
      </c>
    </row>
    <row r="44" spans="1:15" ht="14.25">
      <c r="A44" s="24"/>
      <c r="B44" s="40"/>
      <c r="C44" s="40"/>
      <c r="D44" s="24"/>
      <c r="E44" s="40"/>
      <c r="F44" s="40"/>
      <c r="G44" s="40"/>
      <c r="H44" s="40"/>
      <c r="I44" s="40"/>
      <c r="J44" s="40"/>
      <c r="K44" s="40"/>
      <c r="L44" s="40"/>
      <c r="M44" s="40"/>
      <c r="N44" s="40"/>
      <c r="O44" s="40"/>
    </row>
    <row r="45" spans="1:15" ht="14.25">
      <c r="A45" s="24" t="s">
        <v>22</v>
      </c>
      <c r="B45" s="40">
        <f>+B46+B50</f>
        <v>435723</v>
      </c>
      <c r="C45" s="40">
        <f>+C46+C50</f>
        <v>224685</v>
      </c>
      <c r="D45" s="24"/>
      <c r="E45" s="40">
        <f>+E46+E50</f>
        <v>404387</v>
      </c>
      <c r="F45" s="40">
        <f>+F46+F50</f>
        <v>185996</v>
      </c>
      <c r="G45" s="40"/>
      <c r="H45" s="40">
        <f>+H46+H50</f>
        <v>5078</v>
      </c>
      <c r="I45" s="40">
        <f>+I46+I50</f>
        <v>14</v>
      </c>
      <c r="J45" s="40"/>
      <c r="K45" s="40">
        <f>+K46+K50</f>
        <v>26258</v>
      </c>
      <c r="L45" s="40">
        <f>+L46+L50</f>
        <v>38675</v>
      </c>
      <c r="M45" s="40"/>
      <c r="N45" s="40">
        <f>+N46+N50</f>
        <v>104027</v>
      </c>
      <c r="O45" s="40">
        <f>+O46+O50</f>
        <v>15535</v>
      </c>
    </row>
    <row r="46" spans="1:15" ht="14.25">
      <c r="A46" s="24" t="s">
        <v>3</v>
      </c>
      <c r="B46" s="40">
        <f>SUM(B47:B48)</f>
        <v>298038</v>
      </c>
      <c r="C46" s="40">
        <f>SUM(C47:C48)</f>
        <v>129360</v>
      </c>
      <c r="D46" s="24"/>
      <c r="E46" s="40">
        <f>SUM(E47:E48)</f>
        <v>275058</v>
      </c>
      <c r="F46" s="40">
        <f>SUM(F47:F48)</f>
        <v>111760</v>
      </c>
      <c r="G46" s="40"/>
      <c r="H46" s="40">
        <f>SUM(H47:H48)</f>
        <v>4666</v>
      </c>
      <c r="I46" s="40">
        <f>SUM(I47:I48)</f>
        <v>6</v>
      </c>
      <c r="J46" s="40"/>
      <c r="K46" s="40">
        <f>SUM(K47:K48)</f>
        <v>18314</v>
      </c>
      <c r="L46" s="40">
        <f>SUM(L47:L48)</f>
        <v>17594</v>
      </c>
      <c r="M46" s="40"/>
      <c r="N46" s="40">
        <f>SUM(N47:N48)</f>
        <v>73425</v>
      </c>
      <c r="O46" s="40">
        <f>SUM(O47:O48)</f>
        <v>12906</v>
      </c>
    </row>
    <row r="47" spans="1:15" ht="14.25">
      <c r="A47" s="24" t="s">
        <v>23</v>
      </c>
      <c r="B47" s="40">
        <f>E47</f>
        <v>118611</v>
      </c>
      <c r="C47" s="40">
        <f>F47</f>
        <v>85580</v>
      </c>
      <c r="D47" s="24"/>
      <c r="E47" s="40">
        <v>118611</v>
      </c>
      <c r="F47" s="40">
        <v>85580</v>
      </c>
      <c r="G47" s="40"/>
      <c r="H47" s="40" t="s">
        <v>54</v>
      </c>
      <c r="I47" s="40" t="s">
        <v>54</v>
      </c>
      <c r="J47" s="40"/>
      <c r="K47" s="40" t="s">
        <v>54</v>
      </c>
      <c r="L47" s="40" t="s">
        <v>54</v>
      </c>
      <c r="M47" s="40"/>
      <c r="N47" s="40">
        <v>40805</v>
      </c>
      <c r="O47" s="40">
        <v>10763</v>
      </c>
    </row>
    <row r="48" spans="1:15" ht="14.25">
      <c r="A48" s="24" t="s">
        <v>24</v>
      </c>
      <c r="B48" s="40">
        <f>E48 + H48 +K48</f>
        <v>179427</v>
      </c>
      <c r="C48" s="40">
        <f>F48 + I48 +L48</f>
        <v>43780</v>
      </c>
      <c r="D48" s="24"/>
      <c r="E48" s="40">
        <v>156447</v>
      </c>
      <c r="F48" s="40">
        <v>26180</v>
      </c>
      <c r="G48" s="40"/>
      <c r="H48" s="40">
        <v>4666</v>
      </c>
      <c r="I48" s="40">
        <v>6</v>
      </c>
      <c r="J48" s="40"/>
      <c r="K48" s="40">
        <v>18314</v>
      </c>
      <c r="L48" s="40">
        <v>17594</v>
      </c>
      <c r="M48" s="40"/>
      <c r="N48" s="40">
        <v>32620</v>
      </c>
      <c r="O48" s="40">
        <v>2143</v>
      </c>
    </row>
    <row r="49" spans="1:15" ht="14.25">
      <c r="A49" s="24"/>
      <c r="B49" s="40"/>
      <c r="C49" s="40"/>
      <c r="D49" s="24"/>
      <c r="E49" s="40"/>
      <c r="F49" s="40"/>
      <c r="G49" s="40"/>
      <c r="H49" s="40"/>
      <c r="I49" s="40"/>
      <c r="J49" s="40"/>
      <c r="K49" s="40"/>
      <c r="L49" s="40"/>
      <c r="M49" s="40"/>
      <c r="N49" s="40"/>
      <c r="O49" s="40"/>
    </row>
    <row r="50" spans="1:15" ht="14.25">
      <c r="A50" s="24" t="s">
        <v>11</v>
      </c>
      <c r="B50" s="40">
        <f>SUM(B51:B52)</f>
        <v>137685</v>
      </c>
      <c r="C50" s="40">
        <f>SUM(C51:C52)</f>
        <v>95325</v>
      </c>
      <c r="D50" s="24"/>
      <c r="E50" s="40">
        <f>SUM(E51:E52)</f>
        <v>129329</v>
      </c>
      <c r="F50" s="40">
        <f>SUM(F51:F52)</f>
        <v>74236</v>
      </c>
      <c r="G50" s="40"/>
      <c r="H50" s="40">
        <f>SUM(H51:H52)</f>
        <v>412</v>
      </c>
      <c r="I50" s="40">
        <f>SUM(I51:I52)</f>
        <v>8</v>
      </c>
      <c r="J50" s="40"/>
      <c r="K50" s="40">
        <f>SUM(K51:K52)</f>
        <v>7944</v>
      </c>
      <c r="L50" s="40">
        <f>SUM(L51:L52)</f>
        <v>21081</v>
      </c>
      <c r="M50" s="40"/>
      <c r="N50" s="40">
        <f>SUM(N51:N52)</f>
        <v>30602</v>
      </c>
      <c r="O50" s="40">
        <f>SUM(O51:O52)</f>
        <v>2629</v>
      </c>
    </row>
    <row r="51" spans="1:15" ht="14.25">
      <c r="A51" s="24" t="s">
        <v>23</v>
      </c>
      <c r="B51" s="40">
        <f>E51</f>
        <v>42767</v>
      </c>
      <c r="C51" s="40">
        <f>F51</f>
        <v>34097</v>
      </c>
      <c r="D51" s="24"/>
      <c r="E51" s="40">
        <v>42767</v>
      </c>
      <c r="F51" s="40">
        <v>34097</v>
      </c>
      <c r="G51" s="40"/>
      <c r="H51" s="40" t="s">
        <v>54</v>
      </c>
      <c r="I51" s="40" t="s">
        <v>54</v>
      </c>
      <c r="J51" s="40"/>
      <c r="K51" s="40" t="s">
        <v>54</v>
      </c>
      <c r="L51" s="40" t="s">
        <v>54</v>
      </c>
      <c r="M51" s="40"/>
      <c r="N51" s="40">
        <v>12151</v>
      </c>
      <c r="O51" s="40">
        <v>1784</v>
      </c>
    </row>
    <row r="52" spans="1:15" ht="14.25">
      <c r="A52" s="24" t="s">
        <v>24</v>
      </c>
      <c r="B52" s="40">
        <f>E52 + H52 +K52</f>
        <v>94918</v>
      </c>
      <c r="C52" s="40">
        <f>F52 + I52 +L52</f>
        <v>61228</v>
      </c>
      <c r="D52" s="24"/>
      <c r="E52" s="40">
        <v>86562</v>
      </c>
      <c r="F52" s="40">
        <v>40139</v>
      </c>
      <c r="G52" s="40"/>
      <c r="H52" s="40">
        <v>412</v>
      </c>
      <c r="I52" s="40">
        <v>8</v>
      </c>
      <c r="J52" s="40"/>
      <c r="K52" s="40">
        <v>7944</v>
      </c>
      <c r="L52" s="40">
        <v>21081</v>
      </c>
      <c r="M52" s="40"/>
      <c r="N52" s="40">
        <v>18451</v>
      </c>
      <c r="O52" s="40">
        <v>845</v>
      </c>
    </row>
    <row r="53" spans="1:15" ht="14.25">
      <c r="A53" s="24"/>
      <c r="B53" s="40"/>
      <c r="C53" s="40"/>
      <c r="D53" s="24"/>
      <c r="E53" s="40"/>
      <c r="F53" s="40"/>
      <c r="G53" s="40"/>
      <c r="H53" s="40"/>
      <c r="I53" s="40"/>
      <c r="J53" s="40"/>
      <c r="K53" s="40"/>
      <c r="L53" s="40"/>
      <c r="M53" s="40"/>
      <c r="N53" s="40"/>
      <c r="O53" s="40"/>
    </row>
    <row r="54" spans="1:15" ht="14.25">
      <c r="A54" s="24" t="s">
        <v>25</v>
      </c>
      <c r="B54" s="40">
        <f>SUM(B55:B56)</f>
        <v>351607</v>
      </c>
      <c r="C54" s="40">
        <f>SUM(C55:C56)</f>
        <v>110981</v>
      </c>
      <c r="D54" s="24"/>
      <c r="E54" s="40">
        <f>SUM(E55:E56)</f>
        <v>260267</v>
      </c>
      <c r="F54" s="40">
        <f>SUM(F55:F56)</f>
        <v>42967</v>
      </c>
      <c r="G54" s="40"/>
      <c r="H54" s="40">
        <f>SUM(H55:H56)</f>
        <v>25070</v>
      </c>
      <c r="I54" s="40">
        <f>SUM(I55:I56)</f>
        <v>3074</v>
      </c>
      <c r="J54" s="40"/>
      <c r="K54" s="40">
        <f>SUM(K55:K56)</f>
        <v>66270</v>
      </c>
      <c r="L54" s="40">
        <f>SUM(L55:L56)</f>
        <v>64940</v>
      </c>
      <c r="M54" s="40"/>
      <c r="N54" s="40">
        <f>SUM(N55:N56)</f>
        <v>63215</v>
      </c>
      <c r="O54" s="40">
        <f>SUM(O55:O56)</f>
        <v>5491</v>
      </c>
    </row>
    <row r="55" spans="1:15" ht="14.25">
      <c r="A55" s="24" t="s">
        <v>26</v>
      </c>
      <c r="B55" s="40">
        <f>E55</f>
        <v>3800</v>
      </c>
      <c r="C55" s="40">
        <f>F55</f>
        <v>2786</v>
      </c>
      <c r="D55" s="24"/>
      <c r="E55" s="40">
        <v>3800</v>
      </c>
      <c r="F55" s="40">
        <v>2786</v>
      </c>
      <c r="G55" s="40"/>
      <c r="H55" s="40" t="s">
        <v>54</v>
      </c>
      <c r="I55" s="40" t="s">
        <v>54</v>
      </c>
      <c r="J55" s="40"/>
      <c r="K55" s="40" t="s">
        <v>54</v>
      </c>
      <c r="L55" s="40" t="s">
        <v>54</v>
      </c>
      <c r="M55" s="40"/>
      <c r="N55" s="40">
        <v>1232</v>
      </c>
      <c r="O55" s="40">
        <v>161</v>
      </c>
    </row>
    <row r="56" spans="1:15" ht="14.25">
      <c r="A56" s="24" t="s">
        <v>27</v>
      </c>
      <c r="B56" s="40">
        <f>E56 + H56 +K56</f>
        <v>347807</v>
      </c>
      <c r="C56" s="40">
        <f>F56 + I56 +L56</f>
        <v>108195</v>
      </c>
      <c r="D56" s="24"/>
      <c r="E56" s="40">
        <v>256467</v>
      </c>
      <c r="F56" s="40">
        <v>40181</v>
      </c>
      <c r="G56" s="40"/>
      <c r="H56" s="40">
        <v>25070</v>
      </c>
      <c r="I56" s="40">
        <v>3074</v>
      </c>
      <c r="J56" s="40"/>
      <c r="K56" s="40">
        <v>66270</v>
      </c>
      <c r="L56" s="40">
        <v>64940</v>
      </c>
      <c r="M56" s="40"/>
      <c r="N56" s="40">
        <v>61983</v>
      </c>
      <c r="O56" s="40">
        <v>5330</v>
      </c>
    </row>
    <row r="57" spans="1:15" ht="14.25">
      <c r="A57" s="24"/>
      <c r="B57" s="40"/>
      <c r="C57" s="40"/>
      <c r="D57" s="24"/>
      <c r="E57" s="40"/>
      <c r="F57" s="40"/>
      <c r="G57" s="40"/>
      <c r="H57" s="40"/>
      <c r="I57" s="40"/>
      <c r="J57" s="40"/>
      <c r="K57" s="40"/>
      <c r="L57" s="40"/>
      <c r="M57" s="40"/>
      <c r="N57" s="40"/>
      <c r="O57" s="40"/>
    </row>
    <row r="58" spans="1:15" ht="14.25">
      <c r="A58" s="24" t="s">
        <v>20</v>
      </c>
      <c r="B58" s="40">
        <f>SUM(B59:B60)</f>
        <v>39190</v>
      </c>
      <c r="C58" s="40">
        <f>SUM(C59:C60)</f>
        <v>7765</v>
      </c>
      <c r="D58" s="24"/>
      <c r="E58" s="40">
        <f>SUM(E59:E60)</f>
        <v>37938</v>
      </c>
      <c r="F58" s="40">
        <f>SUM(F59:F60)</f>
        <v>7149</v>
      </c>
      <c r="G58" s="40"/>
      <c r="H58" s="40" t="s">
        <v>54</v>
      </c>
      <c r="I58" s="40" t="s">
        <v>54</v>
      </c>
      <c r="J58" s="40"/>
      <c r="K58" s="40">
        <f>SUM(K59:K60)</f>
        <v>1252</v>
      </c>
      <c r="L58" s="40">
        <f>SUM(L59:L60)</f>
        <v>616</v>
      </c>
      <c r="M58" s="40"/>
      <c r="N58" s="40">
        <f>SUM(N59:N60)</f>
        <v>10675</v>
      </c>
      <c r="O58" s="40">
        <f>SUM(O59:O60)</f>
        <v>1091</v>
      </c>
    </row>
    <row r="59" spans="1:15" ht="14.25">
      <c r="A59" s="24" t="s">
        <v>26</v>
      </c>
      <c r="B59" s="40">
        <f>E59</f>
        <v>19276</v>
      </c>
      <c r="C59" s="40">
        <f>F59</f>
        <v>3215</v>
      </c>
      <c r="D59" s="24"/>
      <c r="E59" s="40">
        <v>19276</v>
      </c>
      <c r="F59" s="40">
        <v>3215</v>
      </c>
      <c r="G59" s="40"/>
      <c r="H59" s="40" t="s">
        <v>54</v>
      </c>
      <c r="I59" s="40" t="s">
        <v>54</v>
      </c>
      <c r="J59" s="40"/>
      <c r="K59" s="40" t="s">
        <v>54</v>
      </c>
      <c r="L59" s="40" t="s">
        <v>54</v>
      </c>
      <c r="M59" s="40"/>
      <c r="N59" s="40">
        <v>6186</v>
      </c>
      <c r="O59" s="40">
        <v>441</v>
      </c>
    </row>
    <row r="60" spans="1:15" ht="14.25">
      <c r="A60" s="24" t="s">
        <v>27</v>
      </c>
      <c r="B60" s="40">
        <f>E60 + K60</f>
        <v>19914</v>
      </c>
      <c r="C60" s="40">
        <f>F60 + L60</f>
        <v>4550</v>
      </c>
      <c r="D60" s="24"/>
      <c r="E60" s="40">
        <v>18662</v>
      </c>
      <c r="F60" s="40">
        <v>3934</v>
      </c>
      <c r="G60" s="40"/>
      <c r="H60" s="40" t="s">
        <v>54</v>
      </c>
      <c r="I60" s="40" t="s">
        <v>54</v>
      </c>
      <c r="J60" s="40"/>
      <c r="K60" s="40">
        <v>1252</v>
      </c>
      <c r="L60" s="40">
        <v>616</v>
      </c>
      <c r="M60" s="40"/>
      <c r="N60" s="40">
        <v>4489</v>
      </c>
      <c r="O60" s="40">
        <v>650</v>
      </c>
    </row>
    <row r="61" spans="1:15" ht="14.25">
      <c r="A61" s="58"/>
      <c r="B61" s="59"/>
      <c r="C61" s="59"/>
      <c r="D61" s="59"/>
      <c r="E61" s="59"/>
      <c r="F61" s="59"/>
      <c r="G61" s="59"/>
      <c r="H61" s="59"/>
      <c r="I61" s="59"/>
      <c r="J61" s="59"/>
      <c r="K61" s="59"/>
      <c r="L61" s="59"/>
      <c r="M61" s="59"/>
      <c r="N61" s="59"/>
      <c r="O61" s="59"/>
    </row>
    <row r="62" spans="1:15" ht="14.25">
      <c r="A62" s="8" t="s">
        <v>59</v>
      </c>
      <c r="B62" s="23"/>
      <c r="C62" s="23"/>
      <c r="D62" s="23"/>
      <c r="E62" s="23"/>
      <c r="F62" s="23"/>
      <c r="G62" s="23"/>
      <c r="H62" s="23"/>
      <c r="I62" s="23"/>
      <c r="J62" s="23"/>
      <c r="K62" s="23"/>
      <c r="L62" s="23"/>
      <c r="M62" s="23"/>
      <c r="N62" s="23"/>
      <c r="O62" s="23"/>
    </row>
    <row r="63" spans="1:15" ht="14.25">
      <c r="A63" s="14"/>
      <c r="B63" s="23"/>
      <c r="C63" s="23"/>
      <c r="D63" s="23"/>
      <c r="E63" s="23"/>
      <c r="F63" s="23"/>
      <c r="G63" s="23"/>
      <c r="H63" s="23"/>
      <c r="I63" s="23"/>
      <c r="J63" s="23"/>
      <c r="K63" s="23"/>
      <c r="L63" s="23"/>
      <c r="M63" s="23"/>
      <c r="N63" s="23"/>
      <c r="O63" s="23"/>
    </row>
    <row r="64" spans="1:15" ht="14.25">
      <c r="A64" s="8" t="s">
        <v>60</v>
      </c>
      <c r="B64" s="24"/>
      <c r="C64" s="24"/>
      <c r="D64" s="24"/>
      <c r="E64" s="36"/>
      <c r="F64" s="36"/>
      <c r="G64" s="24"/>
      <c r="H64" s="36"/>
      <c r="I64" s="36"/>
      <c r="J64" s="24"/>
      <c r="K64" s="36"/>
      <c r="L64" s="24"/>
      <c r="M64" s="24"/>
      <c r="N64" s="24"/>
      <c r="O64" s="24"/>
    </row>
    <row r="65" spans="1:15" ht="14.25">
      <c r="A65" s="8"/>
      <c r="B65" s="36"/>
      <c r="C65" s="36"/>
      <c r="D65" s="24"/>
      <c r="E65" s="36"/>
      <c r="F65" s="36"/>
      <c r="G65" s="24"/>
      <c r="H65" s="36"/>
      <c r="I65" s="36"/>
      <c r="J65" s="24"/>
      <c r="K65" s="36"/>
      <c r="L65" s="24"/>
      <c r="M65" s="24"/>
      <c r="N65" s="36"/>
      <c r="O65" s="36"/>
    </row>
    <row r="66" spans="1:15" ht="14.25">
      <c r="A66" s="8" t="s">
        <v>70</v>
      </c>
      <c r="B66" s="36"/>
      <c r="C66" s="36"/>
      <c r="D66" s="24"/>
      <c r="E66" s="36"/>
      <c r="F66" s="36"/>
      <c r="G66" s="24"/>
      <c r="H66" s="36"/>
      <c r="I66" s="36"/>
      <c r="J66" s="24"/>
      <c r="K66" s="36"/>
      <c r="L66" s="24"/>
      <c r="M66" s="24"/>
      <c r="N66" s="24"/>
      <c r="O66" s="24"/>
    </row>
  </sheetData>
  <mergeCells count="8">
    <mergeCell ref="A39:O39"/>
    <mergeCell ref="A1:O1"/>
    <mergeCell ref="B4:L4"/>
    <mergeCell ref="B5:C5"/>
    <mergeCell ref="E5:F5"/>
    <mergeCell ref="H5:I5"/>
    <mergeCell ref="K5:L5"/>
    <mergeCell ref="N5:O5"/>
  </mergeCells>
  <pageMargins left="0.7" right="0.7" top="0.75" bottom="0.75" header="0.3" footer="0.3"/>
  <pageSetup scale="72" fitToHeight="2"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7"/>
  <sheetViews>
    <sheetView workbookViewId="0">
      <selection sqref="A1:O1"/>
    </sheetView>
  </sheetViews>
  <sheetFormatPr defaultRowHeight="12.75"/>
  <cols>
    <col min="1" max="1" width="45.7109375" customWidth="1"/>
    <col min="2" max="3" width="11.7109375" customWidth="1"/>
    <col min="4" max="4" width="1.7109375" customWidth="1"/>
    <col min="5" max="6" width="11.7109375" customWidth="1"/>
    <col min="7" max="7" width="1.7109375" customWidth="1"/>
    <col min="8" max="9" width="11.7109375" customWidth="1"/>
    <col min="10" max="10" width="1.7109375" customWidth="1"/>
    <col min="11" max="12" width="11.7109375" customWidth="1"/>
    <col min="13" max="13" width="1.7109375" customWidth="1"/>
    <col min="14" max="256" width="11.7109375" customWidth="1"/>
  </cols>
  <sheetData>
    <row r="1" spans="1:15" ht="40.5" customHeight="1">
      <c r="A1" s="45" t="s">
        <v>34</v>
      </c>
      <c r="B1" s="45"/>
      <c r="C1" s="45"/>
      <c r="D1" s="45"/>
      <c r="E1" s="45"/>
      <c r="F1" s="45"/>
      <c r="G1" s="45"/>
      <c r="H1" s="45"/>
      <c r="I1" s="45"/>
      <c r="J1" s="45"/>
      <c r="K1" s="45"/>
      <c r="L1" s="45"/>
      <c r="M1" s="45"/>
      <c r="N1" s="45"/>
      <c r="O1" s="45"/>
    </row>
    <row r="2" spans="1:15" ht="20.25">
      <c r="A2" s="39" t="s">
        <v>71</v>
      </c>
      <c r="B2" s="7"/>
      <c r="C2" s="7"/>
      <c r="D2" s="7"/>
      <c r="E2" s="7"/>
      <c r="F2" s="10"/>
      <c r="G2" s="9"/>
      <c r="H2" s="10"/>
      <c r="I2" s="10"/>
      <c r="J2" s="9"/>
      <c r="K2" s="10"/>
      <c r="L2" s="10"/>
      <c r="M2" s="9"/>
      <c r="N2" s="9"/>
      <c r="O2" s="9"/>
    </row>
    <row r="3" spans="1:15" ht="14.25">
      <c r="A3" s="7"/>
      <c r="B3" s="7"/>
      <c r="C3" s="7"/>
      <c r="D3" s="7"/>
      <c r="E3" s="7"/>
      <c r="F3" s="9"/>
      <c r="G3" s="9"/>
      <c r="H3" s="9"/>
      <c r="I3" s="9"/>
      <c r="J3" s="9"/>
      <c r="K3" s="9"/>
      <c r="L3" s="9"/>
      <c r="M3" s="9"/>
      <c r="N3" s="9"/>
      <c r="O3" s="9"/>
    </row>
    <row r="4" spans="1:15" ht="14.25">
      <c r="A4" s="12"/>
      <c r="B4" s="41" t="s">
        <v>0</v>
      </c>
      <c r="C4" s="41"/>
      <c r="D4" s="41"/>
      <c r="E4" s="41"/>
      <c r="F4" s="41"/>
      <c r="G4" s="41"/>
      <c r="H4" s="41"/>
      <c r="I4" s="41"/>
      <c r="J4" s="41"/>
      <c r="K4" s="41"/>
      <c r="L4" s="41"/>
      <c r="M4" s="47"/>
      <c r="N4" s="47"/>
      <c r="O4" s="47"/>
    </row>
    <row r="5" spans="1:15" ht="14.25">
      <c r="A5" s="15"/>
      <c r="B5" s="42" t="s">
        <v>31</v>
      </c>
      <c r="C5" s="42"/>
      <c r="D5" s="14"/>
      <c r="E5" s="43" t="s">
        <v>1</v>
      </c>
      <c r="F5" s="43"/>
      <c r="G5" s="16"/>
      <c r="H5" s="44" t="s">
        <v>32</v>
      </c>
      <c r="I5" s="44"/>
      <c r="J5" s="16"/>
      <c r="K5" s="44" t="s">
        <v>2</v>
      </c>
      <c r="L5" s="44"/>
      <c r="M5" s="16"/>
      <c r="N5" s="44" t="s">
        <v>33</v>
      </c>
      <c r="O5" s="44"/>
    </row>
    <row r="6" spans="1:15" ht="14.25">
      <c r="A6" s="17" t="s">
        <v>30</v>
      </c>
      <c r="B6" s="18" t="s">
        <v>36</v>
      </c>
      <c r="C6" s="18" t="s">
        <v>37</v>
      </c>
      <c r="D6" s="19"/>
      <c r="E6" s="18" t="s">
        <v>36</v>
      </c>
      <c r="F6" s="18" t="s">
        <v>37</v>
      </c>
      <c r="G6" s="20"/>
      <c r="H6" s="18" t="s">
        <v>36</v>
      </c>
      <c r="I6" s="18" t="s">
        <v>37</v>
      </c>
      <c r="J6" s="20"/>
      <c r="K6" s="18" t="s">
        <v>36</v>
      </c>
      <c r="L6" s="18" t="s">
        <v>37</v>
      </c>
      <c r="M6" s="20"/>
      <c r="N6" s="18" t="s">
        <v>36</v>
      </c>
      <c r="O6" s="18" t="s">
        <v>37</v>
      </c>
    </row>
    <row r="7" spans="1:15" ht="14.25">
      <c r="A7" s="15"/>
      <c r="B7" s="21"/>
      <c r="C7" s="21"/>
      <c r="D7" s="22"/>
      <c r="E7" s="21"/>
      <c r="F7" s="21"/>
      <c r="G7" s="21"/>
      <c r="H7" s="21"/>
      <c r="I7" s="21"/>
      <c r="J7" s="21"/>
      <c r="K7" s="21"/>
      <c r="L7" s="21"/>
      <c r="M7" s="21"/>
      <c r="N7" s="21"/>
      <c r="O7" s="21"/>
    </row>
    <row r="8" spans="1:15" ht="14.25">
      <c r="A8" s="24" t="s">
        <v>21</v>
      </c>
      <c r="B8" s="40">
        <f>+B10+B25+B37</f>
        <v>809526</v>
      </c>
      <c r="C8" s="40">
        <f>+C10+C25+C37</f>
        <v>343880</v>
      </c>
      <c r="D8" s="24"/>
      <c r="E8" s="40">
        <f>+E10+E25+E37</f>
        <v>691165</v>
      </c>
      <c r="F8" s="40">
        <f>+F10+F25+F37</f>
        <v>235079</v>
      </c>
      <c r="G8" s="40"/>
      <c r="H8" s="40">
        <f>+H10+H25</f>
        <v>28305</v>
      </c>
      <c r="I8" s="40">
        <f>+I10+I25</f>
        <v>2811</v>
      </c>
      <c r="J8" s="40"/>
      <c r="K8" s="40">
        <f>+K10+K25+K37</f>
        <v>90056</v>
      </c>
      <c r="L8" s="40">
        <f>+L10+L25+L37</f>
        <v>105990</v>
      </c>
      <c r="M8" s="40"/>
      <c r="N8" s="40">
        <f>+N10+N25+N37</f>
        <v>172257</v>
      </c>
      <c r="O8" s="40">
        <f>+O10+O25+O37</f>
        <v>21935</v>
      </c>
    </row>
    <row r="9" spans="1:15" ht="14.25">
      <c r="A9" s="24"/>
      <c r="B9" s="40" t="s">
        <v>42</v>
      </c>
      <c r="C9" s="40"/>
      <c r="D9" s="24"/>
      <c r="E9" s="40"/>
      <c r="F9" s="40"/>
      <c r="G9" s="40"/>
      <c r="H9" s="40"/>
      <c r="I9" s="40"/>
      <c r="J9" s="40"/>
      <c r="K9" s="40"/>
      <c r="L9" s="40"/>
      <c r="M9" s="40"/>
      <c r="N9" s="40"/>
      <c r="O9" s="40"/>
    </row>
    <row r="10" spans="1:15" ht="14.25">
      <c r="A10" s="24" t="s">
        <v>22</v>
      </c>
      <c r="B10" s="40">
        <f>B11 + B20</f>
        <v>422595</v>
      </c>
      <c r="C10" s="40">
        <f>C11 + C20</f>
        <v>221641</v>
      </c>
      <c r="D10" s="24"/>
      <c r="E10" s="40">
        <f>E11 + E20</f>
        <v>392095</v>
      </c>
      <c r="F10" s="40">
        <f>+F11+F20</f>
        <v>182549</v>
      </c>
      <c r="G10" s="40"/>
      <c r="H10" s="40">
        <f>+H11+H20</f>
        <v>5029</v>
      </c>
      <c r="I10" s="40">
        <f>+I11+I20</f>
        <v>13</v>
      </c>
      <c r="J10" s="40"/>
      <c r="K10" s="40">
        <f>+K11+K20</f>
        <v>25471</v>
      </c>
      <c r="L10" s="40">
        <f>+L11+L20</f>
        <v>39079</v>
      </c>
      <c r="M10" s="40"/>
      <c r="N10" s="40">
        <f>+N11+N20</f>
        <v>99099</v>
      </c>
      <c r="O10" s="40">
        <f>+O11+O20</f>
        <v>14901</v>
      </c>
    </row>
    <row r="11" spans="1:15" ht="14.25">
      <c r="A11" s="24" t="s">
        <v>72</v>
      </c>
      <c r="B11" s="40">
        <f>SUM(B12:B18)</f>
        <v>290688</v>
      </c>
      <c r="C11" s="40">
        <f>SUM(C12:C18)</f>
        <v>127602</v>
      </c>
      <c r="D11" s="24"/>
      <c r="E11" s="40">
        <f>SUM(E12:E18)</f>
        <v>268068</v>
      </c>
      <c r="F11" s="40">
        <f>SUM(F12:F18)</f>
        <v>109919</v>
      </c>
      <c r="G11" s="40"/>
      <c r="H11" s="40">
        <f>SUM(H12:H18)</f>
        <v>4609</v>
      </c>
      <c r="I11" s="40">
        <f>SUM(I12:I18)</f>
        <v>8</v>
      </c>
      <c r="J11" s="40"/>
      <c r="K11" s="40">
        <f>SUM(K12:K18)</f>
        <v>18011</v>
      </c>
      <c r="L11" s="40">
        <f>SUM(L12:L18)</f>
        <v>17675</v>
      </c>
      <c r="M11" s="40"/>
      <c r="N11" s="40">
        <f>SUM(N12:N18)</f>
        <v>70462</v>
      </c>
      <c r="O11" s="40">
        <f>SUM(O12:O18)</f>
        <v>12300</v>
      </c>
    </row>
    <row r="12" spans="1:15" ht="14.25">
      <c r="A12" s="24" t="s">
        <v>73</v>
      </c>
      <c r="B12" s="40">
        <f>E12 + H12 +K12</f>
        <v>68310</v>
      </c>
      <c r="C12" s="40">
        <f>F12 + I12 +L12</f>
        <v>13842</v>
      </c>
      <c r="D12" s="24"/>
      <c r="E12" s="40">
        <v>53743</v>
      </c>
      <c r="F12" s="40">
        <v>3590</v>
      </c>
      <c r="G12" s="40"/>
      <c r="H12" s="40">
        <v>2600</v>
      </c>
      <c r="I12" s="40">
        <v>8</v>
      </c>
      <c r="J12" s="40"/>
      <c r="K12" s="40">
        <v>11967</v>
      </c>
      <c r="L12" s="40">
        <v>10244</v>
      </c>
      <c r="M12" s="40"/>
      <c r="N12" s="40">
        <v>10933</v>
      </c>
      <c r="O12" s="40">
        <v>218</v>
      </c>
    </row>
    <row r="13" spans="1:15" ht="14.25">
      <c r="A13" s="24" t="s">
        <v>74</v>
      </c>
      <c r="B13" s="40">
        <f>E13+K13</f>
        <v>70136</v>
      </c>
      <c r="C13" s="40">
        <f>F13+L13</f>
        <v>18923</v>
      </c>
      <c r="D13" s="24"/>
      <c r="E13" s="40">
        <v>66647</v>
      </c>
      <c r="F13" s="40">
        <v>12723</v>
      </c>
      <c r="G13" s="40"/>
      <c r="H13" s="40" t="s">
        <v>52</v>
      </c>
      <c r="I13" s="40" t="s">
        <v>52</v>
      </c>
      <c r="J13" s="40"/>
      <c r="K13" s="40">
        <v>3489</v>
      </c>
      <c r="L13" s="40">
        <v>6200</v>
      </c>
      <c r="M13" s="40"/>
      <c r="N13" s="40">
        <v>12322</v>
      </c>
      <c r="O13" s="40">
        <v>684</v>
      </c>
    </row>
    <row r="14" spans="1:15" ht="14.25">
      <c r="A14" s="24" t="s">
        <v>75</v>
      </c>
      <c r="B14" s="40">
        <f>E14 + H14 +K14</f>
        <v>2180</v>
      </c>
      <c r="C14" s="40">
        <f>F14 +L14</f>
        <v>665</v>
      </c>
      <c r="D14" s="24"/>
      <c r="E14" s="40">
        <v>371</v>
      </c>
      <c r="F14" s="40">
        <v>234</v>
      </c>
      <c r="G14" s="40"/>
      <c r="H14" s="40">
        <v>1384</v>
      </c>
      <c r="I14" s="40">
        <v>0</v>
      </c>
      <c r="J14" s="40"/>
      <c r="K14" s="40">
        <v>425</v>
      </c>
      <c r="L14" s="40">
        <v>431</v>
      </c>
      <c r="M14" s="40"/>
      <c r="N14" s="40">
        <v>0</v>
      </c>
      <c r="O14" s="40">
        <v>0</v>
      </c>
    </row>
    <row r="15" spans="1:15" ht="14.25">
      <c r="A15" s="24" t="s">
        <v>76</v>
      </c>
      <c r="B15" s="40">
        <f>E15 + H15 +K15</f>
        <v>4534</v>
      </c>
      <c r="C15" s="40">
        <f>F15 +L15</f>
        <v>1740</v>
      </c>
      <c r="D15" s="24"/>
      <c r="E15" s="40">
        <v>3746</v>
      </c>
      <c r="F15" s="40">
        <v>1048</v>
      </c>
      <c r="G15" s="40"/>
      <c r="H15" s="40">
        <v>293</v>
      </c>
      <c r="I15" s="40">
        <v>0</v>
      </c>
      <c r="J15" s="40"/>
      <c r="K15" s="40">
        <v>495</v>
      </c>
      <c r="L15" s="40">
        <v>692</v>
      </c>
      <c r="M15" s="40"/>
      <c r="N15" s="40">
        <v>615</v>
      </c>
      <c r="O15" s="40">
        <v>2</v>
      </c>
    </row>
    <row r="16" spans="1:15" ht="14.25">
      <c r="A16" s="24" t="s">
        <v>77</v>
      </c>
      <c r="B16" s="40">
        <f>E16 + H16 +K16</f>
        <v>7735</v>
      </c>
      <c r="C16" s="40">
        <f>F16 +L16</f>
        <v>740</v>
      </c>
      <c r="D16" s="24"/>
      <c r="E16" s="40">
        <v>5865</v>
      </c>
      <c r="F16" s="40">
        <v>720</v>
      </c>
      <c r="G16" s="40"/>
      <c r="H16" s="40">
        <v>332</v>
      </c>
      <c r="I16" s="40">
        <v>0</v>
      </c>
      <c r="J16" s="40"/>
      <c r="K16" s="40">
        <v>1538</v>
      </c>
      <c r="L16" s="40">
        <v>20</v>
      </c>
      <c r="M16" s="40"/>
      <c r="N16" s="40">
        <v>1266</v>
      </c>
      <c r="O16" s="40">
        <v>0</v>
      </c>
    </row>
    <row r="17" spans="1:15" ht="14.25">
      <c r="A17" s="24" t="s">
        <v>78</v>
      </c>
      <c r="B17" s="40">
        <f>E17</f>
        <v>16756</v>
      </c>
      <c r="C17" s="40">
        <f>F17</f>
        <v>3662</v>
      </c>
      <c r="D17" s="24"/>
      <c r="E17" s="40">
        <v>16756</v>
      </c>
      <c r="F17" s="40">
        <v>3662</v>
      </c>
      <c r="G17" s="40"/>
      <c r="H17" s="40" t="s">
        <v>53</v>
      </c>
      <c r="I17" s="40" t="s">
        <v>53</v>
      </c>
      <c r="J17" s="40"/>
      <c r="K17" s="40" t="s">
        <v>52</v>
      </c>
      <c r="L17" s="40" t="s">
        <v>54</v>
      </c>
      <c r="M17" s="40"/>
      <c r="N17" s="40">
        <v>5837</v>
      </c>
      <c r="O17" s="40">
        <v>641</v>
      </c>
    </row>
    <row r="18" spans="1:15" ht="14.25">
      <c r="A18" s="24" t="s">
        <v>79</v>
      </c>
      <c r="B18" s="40">
        <f>E18+K18</f>
        <v>121037</v>
      </c>
      <c r="C18" s="40">
        <f>F18+L18</f>
        <v>88030</v>
      </c>
      <c r="D18" s="24"/>
      <c r="E18" s="40">
        <v>120940</v>
      </c>
      <c r="F18" s="40">
        <v>87942</v>
      </c>
      <c r="G18" s="40"/>
      <c r="H18" s="40" t="s">
        <v>53</v>
      </c>
      <c r="I18" s="40" t="s">
        <v>53</v>
      </c>
      <c r="J18" s="40"/>
      <c r="K18" s="40">
        <v>97</v>
      </c>
      <c r="L18" s="40">
        <v>88</v>
      </c>
      <c r="M18" s="40"/>
      <c r="N18" s="40">
        <v>39489</v>
      </c>
      <c r="O18" s="40">
        <v>10755</v>
      </c>
    </row>
    <row r="19" spans="1:15" ht="14.25">
      <c r="A19" s="24"/>
      <c r="B19" s="40"/>
      <c r="C19" s="40" t="s">
        <v>43</v>
      </c>
      <c r="D19" s="24"/>
      <c r="E19" s="40"/>
      <c r="F19" s="40"/>
      <c r="G19" s="40"/>
      <c r="H19" s="40"/>
      <c r="I19" s="40"/>
      <c r="J19" s="40"/>
      <c r="K19" s="40"/>
      <c r="L19" s="40"/>
      <c r="M19" s="40"/>
      <c r="N19" s="40"/>
      <c r="O19" s="40"/>
    </row>
    <row r="20" spans="1:15" ht="14.25">
      <c r="A20" s="24" t="s">
        <v>80</v>
      </c>
      <c r="B20" s="40">
        <f>SUM(B21:B23)</f>
        <v>131907</v>
      </c>
      <c r="C20" s="40">
        <f>SUM(C21:C23)</f>
        <v>94039</v>
      </c>
      <c r="D20" s="24"/>
      <c r="E20" s="40">
        <f>SUM(E21:E23)</f>
        <v>124027</v>
      </c>
      <c r="F20" s="40">
        <f>SUM(F21:F23)</f>
        <v>72630</v>
      </c>
      <c r="G20" s="40"/>
      <c r="H20" s="40">
        <f>SUM(H21:H23)</f>
        <v>420</v>
      </c>
      <c r="I20" s="40">
        <f>SUM(I21:I23)</f>
        <v>5</v>
      </c>
      <c r="J20" s="40"/>
      <c r="K20" s="40">
        <f>SUM(K21:K23)</f>
        <v>7460</v>
      </c>
      <c r="L20" s="40">
        <f>SUM(L21:L23)</f>
        <v>21404</v>
      </c>
      <c r="M20" s="40"/>
      <c r="N20" s="40">
        <f>SUM(N21:N23)</f>
        <v>28637</v>
      </c>
      <c r="O20" s="40">
        <f>SUM(O21:O23)</f>
        <v>2601</v>
      </c>
    </row>
    <row r="21" spans="1:15" ht="14.25">
      <c r="A21" s="24" t="s">
        <v>81</v>
      </c>
      <c r="B21" s="40">
        <f>E21 + H21 +K21</f>
        <v>4519</v>
      </c>
      <c r="C21" s="40">
        <f>F21 + I21 +L21</f>
        <v>759</v>
      </c>
      <c r="D21" s="24"/>
      <c r="E21" s="40">
        <v>74</v>
      </c>
      <c r="F21" s="40">
        <v>165</v>
      </c>
      <c r="G21" s="40"/>
      <c r="H21" s="40">
        <v>420</v>
      </c>
      <c r="I21" s="40">
        <v>5</v>
      </c>
      <c r="J21" s="40"/>
      <c r="K21" s="40">
        <v>4025</v>
      </c>
      <c r="L21" s="40">
        <v>589</v>
      </c>
      <c r="M21" s="40"/>
      <c r="N21" s="40" t="s">
        <v>54</v>
      </c>
      <c r="O21" s="40" t="s">
        <v>54</v>
      </c>
    </row>
    <row r="22" spans="1:15" ht="14.25">
      <c r="A22" s="24" t="s">
        <v>82</v>
      </c>
      <c r="B22" s="40">
        <f>E22 +K22</f>
        <v>86624</v>
      </c>
      <c r="C22" s="40">
        <f>F22 +L22</f>
        <v>60151</v>
      </c>
      <c r="D22" s="24"/>
      <c r="E22" s="40">
        <v>83189</v>
      </c>
      <c r="F22" s="40">
        <v>39336</v>
      </c>
      <c r="G22" s="40"/>
      <c r="H22" s="40" t="s">
        <v>54</v>
      </c>
      <c r="I22" s="40" t="s">
        <v>54</v>
      </c>
      <c r="J22" s="40"/>
      <c r="K22" s="40">
        <v>3435</v>
      </c>
      <c r="L22" s="40">
        <v>20815</v>
      </c>
      <c r="M22" s="40"/>
      <c r="N22" s="40">
        <v>17611</v>
      </c>
      <c r="O22" s="40">
        <v>882</v>
      </c>
    </row>
    <row r="23" spans="1:15" ht="14.25">
      <c r="A23" s="24" t="s">
        <v>79</v>
      </c>
      <c r="B23" s="40">
        <f>E23</f>
        <v>40764</v>
      </c>
      <c r="C23" s="40">
        <f>F23</f>
        <v>33129</v>
      </c>
      <c r="D23" s="24"/>
      <c r="E23" s="40">
        <v>40764</v>
      </c>
      <c r="F23" s="40">
        <v>33129</v>
      </c>
      <c r="G23" s="40"/>
      <c r="H23" s="40" t="s">
        <v>54</v>
      </c>
      <c r="I23" s="40" t="s">
        <v>54</v>
      </c>
      <c r="J23" s="40"/>
      <c r="K23" s="40" t="s">
        <v>54</v>
      </c>
      <c r="L23" s="40" t="s">
        <v>54</v>
      </c>
      <c r="M23" s="40"/>
      <c r="N23" s="40">
        <v>11026</v>
      </c>
      <c r="O23" s="40">
        <v>1719</v>
      </c>
    </row>
    <row r="24" spans="1:15" ht="14.25">
      <c r="A24" s="24"/>
      <c r="B24" s="40"/>
      <c r="C24" s="40"/>
      <c r="D24" s="24"/>
      <c r="E24" s="40"/>
      <c r="F24" s="40"/>
      <c r="G24" s="40"/>
      <c r="H24" s="40"/>
      <c r="I24" s="40"/>
      <c r="J24" s="40"/>
      <c r="K24" s="40"/>
      <c r="L24" s="40"/>
      <c r="M24" s="40"/>
      <c r="N24" s="40"/>
      <c r="O24" s="40"/>
    </row>
    <row r="25" spans="1:15" ht="16.5">
      <c r="A25" s="57" t="s">
        <v>40</v>
      </c>
      <c r="B25" s="40">
        <f>SUM(B26:B35)</f>
        <v>347140</v>
      </c>
      <c r="C25" s="40">
        <f>SUM(C26:C35)</f>
        <v>115110</v>
      </c>
      <c r="D25" s="24"/>
      <c r="E25" s="40">
        <f>SUM(E26:E35)</f>
        <v>260498</v>
      </c>
      <c r="F25" s="40">
        <f>SUM(F26:F35)</f>
        <v>45843</v>
      </c>
      <c r="G25" s="40"/>
      <c r="H25" s="40">
        <f>SUM(H26:H33)</f>
        <v>23276</v>
      </c>
      <c r="I25" s="40">
        <f t="shared" ref="I25:O25" si="0">SUM(I26:I35)</f>
        <v>2798</v>
      </c>
      <c r="J25" s="40"/>
      <c r="K25" s="40">
        <f t="shared" si="0"/>
        <v>63366</v>
      </c>
      <c r="L25" s="40">
        <f t="shared" si="0"/>
        <v>66469</v>
      </c>
      <c r="M25" s="40"/>
      <c r="N25" s="40">
        <f t="shared" si="0"/>
        <v>62235</v>
      </c>
      <c r="O25" s="40">
        <f t="shared" si="0"/>
        <v>5658</v>
      </c>
    </row>
    <row r="26" spans="1:15" ht="14.25">
      <c r="A26" s="24" t="s">
        <v>64</v>
      </c>
      <c r="B26" s="40">
        <f>E26 + H26 +K26</f>
        <v>87402</v>
      </c>
      <c r="C26" s="40">
        <f>F26 + I26 +L26</f>
        <v>19596</v>
      </c>
      <c r="D26" s="24"/>
      <c r="E26" s="40">
        <v>51263</v>
      </c>
      <c r="F26" s="40">
        <v>5343</v>
      </c>
      <c r="G26" s="40"/>
      <c r="H26" s="40">
        <v>7636</v>
      </c>
      <c r="I26" s="40">
        <v>18</v>
      </c>
      <c r="J26" s="40"/>
      <c r="K26" s="40">
        <v>28503</v>
      </c>
      <c r="L26" s="40">
        <v>14235</v>
      </c>
      <c r="M26" s="40"/>
      <c r="N26" s="40">
        <v>12450</v>
      </c>
      <c r="O26" s="40">
        <v>98</v>
      </c>
    </row>
    <row r="27" spans="1:15" ht="14.25">
      <c r="A27" s="24" t="s">
        <v>65</v>
      </c>
      <c r="B27" s="40">
        <f t="shared" ref="B27:C33" si="1">E27 + H27 +K27</f>
        <v>57594</v>
      </c>
      <c r="C27" s="40">
        <f t="shared" si="1"/>
        <v>24735</v>
      </c>
      <c r="D27" s="24"/>
      <c r="E27" s="40">
        <v>43274</v>
      </c>
      <c r="F27" s="40">
        <v>8804</v>
      </c>
      <c r="G27" s="40"/>
      <c r="H27" s="40">
        <v>5541</v>
      </c>
      <c r="I27" s="40">
        <v>753</v>
      </c>
      <c r="J27" s="40"/>
      <c r="K27" s="40">
        <v>8779</v>
      </c>
      <c r="L27" s="40">
        <v>15178</v>
      </c>
      <c r="M27" s="40"/>
      <c r="N27" s="40">
        <v>10677</v>
      </c>
      <c r="O27" s="40">
        <v>2600</v>
      </c>
    </row>
    <row r="28" spans="1:15" ht="14.25">
      <c r="A28" s="24" t="s">
        <v>83</v>
      </c>
      <c r="B28" s="40">
        <f t="shared" si="1"/>
        <v>70995</v>
      </c>
      <c r="C28" s="40">
        <f t="shared" si="1"/>
        <v>17263</v>
      </c>
      <c r="D28" s="24"/>
      <c r="E28" s="40">
        <v>63170</v>
      </c>
      <c r="F28" s="40">
        <v>6403</v>
      </c>
      <c r="G28" s="40"/>
      <c r="H28" s="40">
        <v>698</v>
      </c>
      <c r="I28" s="40">
        <v>333</v>
      </c>
      <c r="J28" s="40"/>
      <c r="K28" s="40">
        <v>7127</v>
      </c>
      <c r="L28" s="40">
        <v>10527</v>
      </c>
      <c r="M28" s="40"/>
      <c r="N28" s="40">
        <v>15756</v>
      </c>
      <c r="O28" s="40">
        <v>574</v>
      </c>
    </row>
    <row r="29" spans="1:15" ht="14.25">
      <c r="A29" s="24" t="s">
        <v>15</v>
      </c>
      <c r="B29" s="40">
        <f t="shared" si="1"/>
        <v>72960</v>
      </c>
      <c r="C29" s="40">
        <f t="shared" si="1"/>
        <v>36602</v>
      </c>
      <c r="D29" s="24"/>
      <c r="E29" s="40">
        <v>64365</v>
      </c>
      <c r="F29" s="40">
        <v>18309</v>
      </c>
      <c r="G29" s="40"/>
      <c r="H29" s="40">
        <v>835</v>
      </c>
      <c r="I29" s="40">
        <v>543</v>
      </c>
      <c r="J29" s="40"/>
      <c r="K29" s="40">
        <v>7760</v>
      </c>
      <c r="L29" s="40">
        <v>17750</v>
      </c>
      <c r="M29" s="40"/>
      <c r="N29" s="40">
        <v>14260</v>
      </c>
      <c r="O29" s="40">
        <v>1770</v>
      </c>
    </row>
    <row r="30" spans="1:15" ht="14.25">
      <c r="A30" s="24" t="s">
        <v>84</v>
      </c>
      <c r="B30" s="40">
        <f t="shared" si="1"/>
        <v>12054</v>
      </c>
      <c r="C30" s="40">
        <f t="shared" si="1"/>
        <v>6092</v>
      </c>
      <c r="D30" s="24"/>
      <c r="E30" s="40">
        <v>5178</v>
      </c>
      <c r="F30" s="40">
        <v>1382</v>
      </c>
      <c r="G30" s="40"/>
      <c r="H30" s="40">
        <v>2981</v>
      </c>
      <c r="I30" s="40">
        <v>737</v>
      </c>
      <c r="J30" s="40"/>
      <c r="K30" s="40">
        <v>3895</v>
      </c>
      <c r="L30" s="40">
        <v>3973</v>
      </c>
      <c r="M30" s="40"/>
      <c r="N30" s="40">
        <v>976</v>
      </c>
      <c r="O30" s="40">
        <v>152</v>
      </c>
    </row>
    <row r="31" spans="1:15" ht="14.25">
      <c r="A31" s="24" t="s">
        <v>85</v>
      </c>
      <c r="B31" s="40">
        <f t="shared" si="1"/>
        <v>5112</v>
      </c>
      <c r="C31" s="40">
        <f t="shared" si="1"/>
        <v>542</v>
      </c>
      <c r="D31" s="24"/>
      <c r="E31" s="40">
        <v>929</v>
      </c>
      <c r="F31" s="40">
        <v>26</v>
      </c>
      <c r="G31" s="40"/>
      <c r="H31" s="40">
        <v>3239</v>
      </c>
      <c r="I31" s="40">
        <v>6</v>
      </c>
      <c r="J31" s="40"/>
      <c r="K31" s="40">
        <v>944</v>
      </c>
      <c r="L31" s="40">
        <v>510</v>
      </c>
      <c r="M31" s="40"/>
      <c r="N31" s="40">
        <v>232</v>
      </c>
      <c r="O31" s="40">
        <v>0</v>
      </c>
    </row>
    <row r="32" spans="1:15" ht="14.25">
      <c r="A32" s="24" t="s">
        <v>86</v>
      </c>
      <c r="B32" s="40">
        <f t="shared" si="1"/>
        <v>35257</v>
      </c>
      <c r="C32" s="40">
        <f t="shared" si="1"/>
        <v>6526</v>
      </c>
      <c r="D32" s="24"/>
      <c r="E32" s="40">
        <v>28130</v>
      </c>
      <c r="F32" s="40">
        <v>3004</v>
      </c>
      <c r="G32" s="40"/>
      <c r="H32" s="40">
        <v>1224</v>
      </c>
      <c r="I32" s="40">
        <v>2</v>
      </c>
      <c r="J32" s="40"/>
      <c r="K32" s="40">
        <v>5903</v>
      </c>
      <c r="L32" s="40">
        <v>3520</v>
      </c>
      <c r="M32" s="40"/>
      <c r="N32" s="40">
        <v>6784</v>
      </c>
      <c r="O32" s="40">
        <v>310</v>
      </c>
    </row>
    <row r="33" spans="1:15" ht="14.25">
      <c r="A33" s="24" t="s">
        <v>17</v>
      </c>
      <c r="B33" s="40">
        <f t="shared" si="1"/>
        <v>1796</v>
      </c>
      <c r="C33" s="40">
        <f t="shared" si="1"/>
        <v>1197</v>
      </c>
      <c r="D33" s="24"/>
      <c r="E33" s="40">
        <v>219</v>
      </c>
      <c r="F33" s="40">
        <v>15</v>
      </c>
      <c r="G33" s="40"/>
      <c r="H33" s="40">
        <v>1122</v>
      </c>
      <c r="I33" s="40">
        <v>406</v>
      </c>
      <c r="J33" s="40"/>
      <c r="K33" s="40">
        <v>455</v>
      </c>
      <c r="L33" s="40">
        <v>776</v>
      </c>
      <c r="M33" s="40"/>
      <c r="N33" s="40">
        <v>56</v>
      </c>
      <c r="O33" s="40">
        <v>1</v>
      </c>
    </row>
    <row r="34" spans="1:15" ht="14.25">
      <c r="A34" s="24" t="s">
        <v>87</v>
      </c>
      <c r="B34" s="40">
        <f>E34</f>
        <v>1107</v>
      </c>
      <c r="C34" s="40">
        <f>F34</f>
        <v>1408</v>
      </c>
      <c r="D34" s="24"/>
      <c r="E34" s="40">
        <v>1107</v>
      </c>
      <c r="F34" s="40">
        <v>1408</v>
      </c>
      <c r="G34" s="40"/>
      <c r="H34" s="40" t="s">
        <v>54</v>
      </c>
      <c r="I34" s="40" t="s">
        <v>54</v>
      </c>
      <c r="J34" s="40"/>
      <c r="K34" s="40" t="s">
        <v>54</v>
      </c>
      <c r="L34" s="40" t="s">
        <v>54</v>
      </c>
      <c r="M34" s="40"/>
      <c r="N34" s="40">
        <v>96</v>
      </c>
      <c r="O34" s="40">
        <v>21</v>
      </c>
    </row>
    <row r="35" spans="1:15" ht="14.25">
      <c r="A35" s="24" t="s">
        <v>88</v>
      </c>
      <c r="B35" s="40">
        <f>E35</f>
        <v>2863</v>
      </c>
      <c r="C35" s="40">
        <f>F35</f>
        <v>1149</v>
      </c>
      <c r="D35" s="24"/>
      <c r="E35" s="40">
        <v>2863</v>
      </c>
      <c r="F35" s="40">
        <v>1149</v>
      </c>
      <c r="G35" s="40"/>
      <c r="H35" s="40" t="s">
        <v>54</v>
      </c>
      <c r="I35" s="40" t="s">
        <v>54</v>
      </c>
      <c r="J35" s="40"/>
      <c r="K35" s="40" t="s">
        <v>54</v>
      </c>
      <c r="L35" s="40" t="s">
        <v>54</v>
      </c>
      <c r="M35" s="40"/>
      <c r="N35" s="40">
        <v>948</v>
      </c>
      <c r="O35" s="40">
        <v>132</v>
      </c>
    </row>
    <row r="36" spans="1:15" ht="14.25">
      <c r="A36" s="24"/>
      <c r="B36" s="40"/>
      <c r="C36" s="40"/>
      <c r="D36" s="24"/>
      <c r="E36" s="40"/>
      <c r="F36" s="40"/>
      <c r="G36" s="40"/>
      <c r="H36" s="40"/>
      <c r="I36" s="40"/>
      <c r="J36" s="40"/>
      <c r="K36" s="40"/>
      <c r="L36" s="40"/>
      <c r="M36" s="40"/>
      <c r="N36" s="40"/>
      <c r="O36" s="40"/>
    </row>
    <row r="37" spans="1:15" ht="14.25">
      <c r="A37" s="24" t="s">
        <v>20</v>
      </c>
      <c r="B37" s="40">
        <f>E37 + K37</f>
        <v>39791</v>
      </c>
      <c r="C37" s="40">
        <f>F37 + L37</f>
        <v>7129</v>
      </c>
      <c r="D37" s="24"/>
      <c r="E37" s="40">
        <v>38572</v>
      </c>
      <c r="F37" s="40">
        <v>6687</v>
      </c>
      <c r="G37" s="40"/>
      <c r="H37" s="40" t="s">
        <v>54</v>
      </c>
      <c r="I37" s="40" t="s">
        <v>54</v>
      </c>
      <c r="J37" s="40"/>
      <c r="K37" s="40">
        <v>1219</v>
      </c>
      <c r="L37" s="40">
        <v>442</v>
      </c>
      <c r="M37" s="40"/>
      <c r="N37" s="40">
        <v>10923</v>
      </c>
      <c r="O37" s="40">
        <v>1376</v>
      </c>
    </row>
    <row r="38" spans="1:15" ht="14.25">
      <c r="A38" s="24"/>
      <c r="B38" s="40"/>
      <c r="C38" s="40"/>
      <c r="D38" s="24"/>
      <c r="E38" s="40"/>
      <c r="F38" s="40"/>
      <c r="G38" s="40"/>
      <c r="H38" s="40"/>
      <c r="I38" s="40"/>
      <c r="J38" s="40"/>
      <c r="K38" s="40"/>
      <c r="L38" s="40"/>
      <c r="M38" s="40"/>
      <c r="N38" s="40"/>
      <c r="O38" s="40"/>
    </row>
    <row r="39" spans="1:15" ht="14.25">
      <c r="A39" s="60" t="s">
        <v>29</v>
      </c>
      <c r="B39" s="60"/>
      <c r="C39" s="60"/>
      <c r="D39" s="60"/>
      <c r="E39" s="60"/>
      <c r="F39" s="60"/>
      <c r="G39" s="60"/>
      <c r="H39" s="60"/>
      <c r="I39" s="60"/>
      <c r="J39" s="60"/>
      <c r="K39" s="60"/>
      <c r="L39" s="60"/>
      <c r="M39" s="60"/>
      <c r="N39" s="60"/>
      <c r="O39" s="60"/>
    </row>
    <row r="40" spans="1:15" ht="14.25">
      <c r="A40" s="24"/>
      <c r="B40" s="40"/>
      <c r="C40" s="40"/>
      <c r="D40" s="24"/>
      <c r="E40" s="40"/>
      <c r="F40" s="40"/>
      <c r="G40" s="40"/>
      <c r="H40" s="40"/>
      <c r="I40" s="40"/>
      <c r="J40" s="40"/>
      <c r="K40" s="40"/>
      <c r="L40" s="40"/>
      <c r="M40" s="40"/>
      <c r="N40" s="40"/>
      <c r="O40" s="40"/>
    </row>
    <row r="41" spans="1:15" ht="14.25">
      <c r="A41" s="24" t="s">
        <v>21</v>
      </c>
      <c r="B41" s="40">
        <f>SUM(B42:B43)</f>
        <v>809526</v>
      </c>
      <c r="C41" s="40">
        <f>SUM(C42:C43)</f>
        <v>343880</v>
      </c>
      <c r="D41" s="24"/>
      <c r="E41" s="40">
        <f>SUM(E42:E43)</f>
        <v>691165</v>
      </c>
      <c r="F41" s="40">
        <f>SUM(F42:F43)</f>
        <v>235079</v>
      </c>
      <c r="G41" s="40"/>
      <c r="H41" s="40">
        <f>SUM(H42:H43)</f>
        <v>28305</v>
      </c>
      <c r="I41" s="40">
        <f>SUM(I42:I43)</f>
        <v>2811</v>
      </c>
      <c r="J41" s="40"/>
      <c r="K41" s="40">
        <f>SUM(K42:K43)</f>
        <v>90056</v>
      </c>
      <c r="L41" s="40">
        <f>SUM(L42:L43)</f>
        <v>105990</v>
      </c>
      <c r="M41" s="40"/>
      <c r="N41" s="40">
        <f>SUM(N42:N43)</f>
        <v>172257</v>
      </c>
      <c r="O41" s="40">
        <f>SUM(O42:O43)</f>
        <v>21935</v>
      </c>
    </row>
    <row r="42" spans="1:15" ht="14.25">
      <c r="A42" s="24" t="s">
        <v>89</v>
      </c>
      <c r="B42" s="40">
        <f>B47+B51+B55+B59</f>
        <v>179666</v>
      </c>
      <c r="C42" s="40">
        <f>C47+C51+C55+C59</f>
        <v>123550</v>
      </c>
      <c r="D42" s="24"/>
      <c r="E42" s="40">
        <f>E47+E51+E55+E59</f>
        <v>179666</v>
      </c>
      <c r="F42" s="40">
        <f>F47+F51+F55+F59</f>
        <v>123550</v>
      </c>
      <c r="G42" s="40"/>
      <c r="H42" s="40" t="s">
        <v>54</v>
      </c>
      <c r="I42" s="40" t="s">
        <v>54</v>
      </c>
      <c r="J42" s="40"/>
      <c r="K42" s="40" t="s">
        <v>54</v>
      </c>
      <c r="L42" s="40" t="s">
        <v>54</v>
      </c>
      <c r="M42" s="40"/>
      <c r="N42" s="40">
        <f>N47+N51+N55+N59</f>
        <v>57093</v>
      </c>
      <c r="O42" s="40">
        <f>O47+O51+O55+O59</f>
        <v>12980</v>
      </c>
    </row>
    <row r="43" spans="1:15" ht="14.25">
      <c r="A43" s="24" t="s">
        <v>90</v>
      </c>
      <c r="B43" s="40">
        <f>B48+B52+B56+B60</f>
        <v>629860</v>
      </c>
      <c r="C43" s="40">
        <f>C48+C52+C56+C60</f>
        <v>220330</v>
      </c>
      <c r="D43" s="24"/>
      <c r="E43" s="40">
        <f>E48+E52+E56+E60</f>
        <v>511499</v>
      </c>
      <c r="F43" s="40">
        <f>F48+F52+F56+F60</f>
        <v>111529</v>
      </c>
      <c r="G43" s="40"/>
      <c r="H43" s="40">
        <f>H48+H52+H56</f>
        <v>28305</v>
      </c>
      <c r="I43" s="40">
        <f>I48+I52+I56</f>
        <v>2811</v>
      </c>
      <c r="J43" s="40"/>
      <c r="K43" s="40">
        <f>K48+K52+K56+K60</f>
        <v>90056</v>
      </c>
      <c r="L43" s="40">
        <f>L48+L52+L56+L60</f>
        <v>105990</v>
      </c>
      <c r="M43" s="40"/>
      <c r="N43" s="40">
        <f>N48+N52+N56+N60</f>
        <v>115164</v>
      </c>
      <c r="O43" s="40">
        <f>O48+O52+O56+O60</f>
        <v>8955</v>
      </c>
    </row>
    <row r="44" spans="1:15" ht="14.25">
      <c r="A44" s="24"/>
      <c r="B44" s="40"/>
      <c r="C44" s="40"/>
      <c r="D44" s="24"/>
      <c r="E44" s="40"/>
      <c r="F44" s="40"/>
      <c r="G44" s="40"/>
      <c r="H44" s="40"/>
      <c r="I44" s="40"/>
      <c r="J44" s="40"/>
      <c r="K44" s="40"/>
      <c r="L44" s="40"/>
      <c r="M44" s="40"/>
      <c r="N44" s="40"/>
      <c r="O44" s="40"/>
    </row>
    <row r="45" spans="1:15" ht="14.25">
      <c r="A45" s="24" t="s">
        <v>22</v>
      </c>
      <c r="B45" s="40">
        <f>+B46+B50</f>
        <v>422595</v>
      </c>
      <c r="C45" s="40">
        <f>+C46+C50</f>
        <v>221641</v>
      </c>
      <c r="D45" s="24"/>
      <c r="E45" s="40">
        <f>+E46+E50</f>
        <v>392095</v>
      </c>
      <c r="F45" s="40">
        <f>+F46+F50</f>
        <v>182549</v>
      </c>
      <c r="G45" s="40"/>
      <c r="H45" s="40">
        <f>+H46+H50</f>
        <v>5029</v>
      </c>
      <c r="I45" s="40">
        <f>+I46+I50</f>
        <v>13</v>
      </c>
      <c r="J45" s="40"/>
      <c r="K45" s="40">
        <f>+K46+K50</f>
        <v>25471</v>
      </c>
      <c r="L45" s="40">
        <f>+L46+L50</f>
        <v>39079</v>
      </c>
      <c r="M45" s="40"/>
      <c r="N45" s="40">
        <f>+N46+N50</f>
        <v>99099</v>
      </c>
      <c r="O45" s="40">
        <f>+O46+O50</f>
        <v>14901</v>
      </c>
    </row>
    <row r="46" spans="1:15" ht="14.25">
      <c r="A46" s="24" t="s">
        <v>72</v>
      </c>
      <c r="B46" s="40">
        <f>SUM(B47:B48)</f>
        <v>290688</v>
      </c>
      <c r="C46" s="40">
        <f>SUM(C47:C48)</f>
        <v>127602</v>
      </c>
      <c r="D46" s="24"/>
      <c r="E46" s="40">
        <f>SUM(E47:E48)</f>
        <v>268068</v>
      </c>
      <c r="F46" s="40">
        <f>SUM(F47:F48)</f>
        <v>109919</v>
      </c>
      <c r="G46" s="40"/>
      <c r="H46" s="40">
        <f>SUM(H47:H48)</f>
        <v>4609</v>
      </c>
      <c r="I46" s="40">
        <f>SUM(I47:I48)</f>
        <v>8</v>
      </c>
      <c r="J46" s="40"/>
      <c r="K46" s="40">
        <f>SUM(K47:K48)</f>
        <v>18011</v>
      </c>
      <c r="L46" s="40">
        <f>SUM(L47:L48)</f>
        <v>17675</v>
      </c>
      <c r="M46" s="40"/>
      <c r="N46" s="40">
        <f>SUM(N47:N48)</f>
        <v>70462</v>
      </c>
      <c r="O46" s="40">
        <f>SUM(O47:O48)</f>
        <v>12300</v>
      </c>
    </row>
    <row r="47" spans="1:15" ht="14.25">
      <c r="A47" s="24" t="s">
        <v>91</v>
      </c>
      <c r="B47" s="40">
        <f>E47</f>
        <v>114339</v>
      </c>
      <c r="C47" s="40">
        <f>F47</f>
        <v>84718</v>
      </c>
      <c r="D47" s="24"/>
      <c r="E47" s="40">
        <v>114339</v>
      </c>
      <c r="F47" s="40">
        <v>84718</v>
      </c>
      <c r="G47" s="40"/>
      <c r="H47" s="40" t="s">
        <v>54</v>
      </c>
      <c r="I47" s="40" t="s">
        <v>54</v>
      </c>
      <c r="J47" s="40"/>
      <c r="K47" s="40" t="s">
        <v>54</v>
      </c>
      <c r="L47" s="40" t="s">
        <v>54</v>
      </c>
      <c r="M47" s="40"/>
      <c r="N47" s="40">
        <v>38530</v>
      </c>
      <c r="O47" s="40">
        <v>10360</v>
      </c>
    </row>
    <row r="48" spans="1:15" ht="14.25">
      <c r="A48" s="24" t="s">
        <v>92</v>
      </c>
      <c r="B48" s="40">
        <f>E48 + H48 +K48</f>
        <v>176349</v>
      </c>
      <c r="C48" s="40">
        <f>F48 + I48 +L48</f>
        <v>42884</v>
      </c>
      <c r="D48" s="24"/>
      <c r="E48" s="40">
        <v>153729</v>
      </c>
      <c r="F48" s="40">
        <v>25201</v>
      </c>
      <c r="G48" s="40"/>
      <c r="H48" s="40">
        <v>4609</v>
      </c>
      <c r="I48" s="40">
        <v>8</v>
      </c>
      <c r="J48" s="40"/>
      <c r="K48" s="40">
        <v>18011</v>
      </c>
      <c r="L48" s="40">
        <v>17675</v>
      </c>
      <c r="M48" s="40"/>
      <c r="N48" s="40">
        <v>31932</v>
      </c>
      <c r="O48" s="40">
        <v>1940</v>
      </c>
    </row>
    <row r="49" spans="1:15" ht="14.25">
      <c r="A49" s="24"/>
      <c r="B49" s="40"/>
      <c r="C49" s="40"/>
      <c r="D49" s="24"/>
      <c r="E49" s="40"/>
      <c r="F49" s="40"/>
      <c r="G49" s="40"/>
      <c r="H49" s="40"/>
      <c r="I49" s="40"/>
      <c r="J49" s="40"/>
      <c r="K49" s="40"/>
      <c r="L49" s="40"/>
      <c r="M49" s="40"/>
      <c r="N49" s="40"/>
      <c r="O49" s="40"/>
    </row>
    <row r="50" spans="1:15" ht="14.25">
      <c r="A50" s="24" t="s">
        <v>80</v>
      </c>
      <c r="B50" s="40">
        <f>SUM(B51:B52)</f>
        <v>131907</v>
      </c>
      <c r="C50" s="40">
        <f>SUM(C51:C52)</f>
        <v>94039</v>
      </c>
      <c r="D50" s="24"/>
      <c r="E50" s="40">
        <f>SUM(E51:E52)</f>
        <v>124027</v>
      </c>
      <c r="F50" s="40">
        <f>SUM(F51:F52)</f>
        <v>72630</v>
      </c>
      <c r="G50" s="40"/>
      <c r="H50" s="40">
        <f>SUM(H51:H52)</f>
        <v>420</v>
      </c>
      <c r="I50" s="40">
        <f>SUM(I51:I52)</f>
        <v>5</v>
      </c>
      <c r="J50" s="40"/>
      <c r="K50" s="40">
        <f>SUM(K51:K52)</f>
        <v>7460</v>
      </c>
      <c r="L50" s="40">
        <f>SUM(L51:L52)</f>
        <v>21404</v>
      </c>
      <c r="M50" s="40"/>
      <c r="N50" s="40">
        <f>SUM(N51:N52)</f>
        <v>28637</v>
      </c>
      <c r="O50" s="40">
        <f>SUM(O51:O52)</f>
        <v>2601</v>
      </c>
    </row>
    <row r="51" spans="1:15" ht="14.25">
      <c r="A51" s="24" t="s">
        <v>91</v>
      </c>
      <c r="B51" s="40">
        <f>E51</f>
        <v>40764</v>
      </c>
      <c r="C51" s="40">
        <f>F51</f>
        <v>33129</v>
      </c>
      <c r="D51" s="24"/>
      <c r="E51" s="40">
        <v>40764</v>
      </c>
      <c r="F51" s="40">
        <v>33129</v>
      </c>
      <c r="G51" s="40"/>
      <c r="H51" s="40" t="s">
        <v>54</v>
      </c>
      <c r="I51" s="40" t="s">
        <v>54</v>
      </c>
      <c r="J51" s="40"/>
      <c r="K51" s="40" t="s">
        <v>54</v>
      </c>
      <c r="L51" s="40" t="s">
        <v>54</v>
      </c>
      <c r="M51" s="40"/>
      <c r="N51" s="40">
        <v>11026</v>
      </c>
      <c r="O51" s="40">
        <v>1719</v>
      </c>
    </row>
    <row r="52" spans="1:15" ht="14.25">
      <c r="A52" s="24" t="s">
        <v>92</v>
      </c>
      <c r="B52" s="40">
        <f>E52 + H52 +K52</f>
        <v>91143</v>
      </c>
      <c r="C52" s="40">
        <f>F52 + I52 +L52</f>
        <v>60910</v>
      </c>
      <c r="D52" s="24"/>
      <c r="E52" s="40">
        <v>83263</v>
      </c>
      <c r="F52" s="40">
        <v>39501</v>
      </c>
      <c r="G52" s="40"/>
      <c r="H52" s="40">
        <v>420</v>
      </c>
      <c r="I52" s="40">
        <v>5</v>
      </c>
      <c r="J52" s="40"/>
      <c r="K52" s="40">
        <v>7460</v>
      </c>
      <c r="L52" s="40">
        <v>21404</v>
      </c>
      <c r="M52" s="40"/>
      <c r="N52" s="40">
        <v>17611</v>
      </c>
      <c r="O52" s="40">
        <v>882</v>
      </c>
    </row>
    <row r="53" spans="1:15" ht="14.25">
      <c r="A53" s="24"/>
      <c r="B53" s="40"/>
      <c r="C53" s="40"/>
      <c r="D53" s="24"/>
      <c r="E53" s="40"/>
      <c r="F53" s="40"/>
      <c r="G53" s="40"/>
      <c r="H53" s="40"/>
      <c r="I53" s="40"/>
      <c r="J53" s="40"/>
      <c r="K53" s="40"/>
      <c r="L53" s="40"/>
      <c r="M53" s="40"/>
      <c r="N53" s="40"/>
      <c r="O53" s="40"/>
    </row>
    <row r="54" spans="1:15" ht="14.25">
      <c r="A54" s="24" t="s">
        <v>25</v>
      </c>
      <c r="B54" s="40">
        <f>SUM(B55:B56)</f>
        <v>347140</v>
      </c>
      <c r="C54" s="40">
        <f>SUM(C55:C56)</f>
        <v>115110</v>
      </c>
      <c r="D54" s="24"/>
      <c r="E54" s="40">
        <f>SUM(E55:E56)</f>
        <v>260498</v>
      </c>
      <c r="F54" s="40">
        <f>SUM(F55:F56)</f>
        <v>45843</v>
      </c>
      <c r="G54" s="40"/>
      <c r="H54" s="40">
        <f>SUM(H55:H56)</f>
        <v>23276</v>
      </c>
      <c r="I54" s="40">
        <f>SUM(I55:I56)</f>
        <v>2798</v>
      </c>
      <c r="J54" s="40"/>
      <c r="K54" s="40">
        <f>SUM(K55:K56)</f>
        <v>63366</v>
      </c>
      <c r="L54" s="40">
        <f>SUM(L55:L56)</f>
        <v>66469</v>
      </c>
      <c r="M54" s="40"/>
      <c r="N54" s="40">
        <f>SUM(N55:N56)</f>
        <v>62235</v>
      </c>
      <c r="O54" s="40">
        <f>SUM(O55:O56)</f>
        <v>5658</v>
      </c>
    </row>
    <row r="55" spans="1:15" ht="14.25">
      <c r="A55" s="24" t="s">
        <v>93</v>
      </c>
      <c r="B55" s="40">
        <f>E55</f>
        <v>3970</v>
      </c>
      <c r="C55" s="40">
        <f>F55</f>
        <v>2557</v>
      </c>
      <c r="D55" s="24"/>
      <c r="E55" s="40">
        <v>3970</v>
      </c>
      <c r="F55" s="40">
        <v>2557</v>
      </c>
      <c r="G55" s="40"/>
      <c r="H55" s="40" t="s">
        <v>54</v>
      </c>
      <c r="I55" s="40" t="s">
        <v>54</v>
      </c>
      <c r="J55" s="40"/>
      <c r="K55" s="40" t="s">
        <v>54</v>
      </c>
      <c r="L55" s="40" t="s">
        <v>54</v>
      </c>
      <c r="M55" s="40"/>
      <c r="N55" s="40">
        <v>1044</v>
      </c>
      <c r="O55" s="40">
        <v>153</v>
      </c>
    </row>
    <row r="56" spans="1:15" ht="14.25">
      <c r="A56" s="24" t="s">
        <v>94</v>
      </c>
      <c r="B56" s="40">
        <f>E56 + H56 +K56</f>
        <v>343170</v>
      </c>
      <c r="C56" s="40">
        <f>F56 + I56 +L56</f>
        <v>112553</v>
      </c>
      <c r="D56" s="24"/>
      <c r="E56" s="40">
        <v>256528</v>
      </c>
      <c r="F56" s="40">
        <v>43286</v>
      </c>
      <c r="G56" s="40"/>
      <c r="H56" s="40">
        <v>23276</v>
      </c>
      <c r="I56" s="40">
        <v>2798</v>
      </c>
      <c r="J56" s="40"/>
      <c r="K56" s="40">
        <v>63366</v>
      </c>
      <c r="L56" s="40">
        <v>66469</v>
      </c>
      <c r="M56" s="40"/>
      <c r="N56" s="40">
        <v>61191</v>
      </c>
      <c r="O56" s="40">
        <v>5505</v>
      </c>
    </row>
    <row r="57" spans="1:15" ht="14.25">
      <c r="A57" s="24"/>
      <c r="B57" s="40"/>
      <c r="C57" s="40"/>
      <c r="D57" s="24"/>
      <c r="E57" s="40"/>
      <c r="F57" s="40"/>
      <c r="G57" s="40"/>
      <c r="H57" s="40"/>
      <c r="I57" s="40"/>
      <c r="J57" s="40"/>
      <c r="K57" s="40"/>
      <c r="L57" s="40"/>
      <c r="M57" s="40"/>
      <c r="N57" s="40"/>
      <c r="O57" s="40"/>
    </row>
    <row r="58" spans="1:15" ht="14.25">
      <c r="A58" s="24" t="s">
        <v>20</v>
      </c>
      <c r="B58" s="40">
        <f>SUM(B59:B60)</f>
        <v>39791</v>
      </c>
      <c r="C58" s="40">
        <f>SUM(C59:C60)</f>
        <v>7129</v>
      </c>
      <c r="D58" s="24"/>
      <c r="E58" s="40">
        <f>SUM(E59:E60)</f>
        <v>38572</v>
      </c>
      <c r="F58" s="40">
        <f>SUM(F59:F60)</f>
        <v>6687</v>
      </c>
      <c r="G58" s="40"/>
      <c r="H58" s="40" t="s">
        <v>54</v>
      </c>
      <c r="I58" s="40" t="s">
        <v>54</v>
      </c>
      <c r="J58" s="40"/>
      <c r="K58" s="40">
        <f>SUM(K59:K60)</f>
        <v>1219</v>
      </c>
      <c r="L58" s="40">
        <f>SUM(L59:L60)</f>
        <v>442</v>
      </c>
      <c r="M58" s="40"/>
      <c r="N58" s="40">
        <f>SUM(N59:N60)</f>
        <v>10923</v>
      </c>
      <c r="O58" s="40">
        <f>SUM(O59:O60)</f>
        <v>1376</v>
      </c>
    </row>
    <row r="59" spans="1:15" ht="14.25">
      <c r="A59" s="24" t="s">
        <v>93</v>
      </c>
      <c r="B59" s="40">
        <f>E59</f>
        <v>20593</v>
      </c>
      <c r="C59" s="40">
        <f>F59</f>
        <v>3146</v>
      </c>
      <c r="D59" s="24"/>
      <c r="E59" s="40">
        <v>20593</v>
      </c>
      <c r="F59" s="40">
        <v>3146</v>
      </c>
      <c r="G59" s="40"/>
      <c r="H59" s="40" t="s">
        <v>54</v>
      </c>
      <c r="I59" s="40" t="s">
        <v>54</v>
      </c>
      <c r="J59" s="40"/>
      <c r="K59" s="40" t="s">
        <v>54</v>
      </c>
      <c r="L59" s="40" t="s">
        <v>54</v>
      </c>
      <c r="M59" s="40"/>
      <c r="N59" s="40">
        <v>6493</v>
      </c>
      <c r="O59" s="40">
        <v>748</v>
      </c>
    </row>
    <row r="60" spans="1:15" ht="14.25">
      <c r="A60" s="24" t="s">
        <v>94</v>
      </c>
      <c r="B60" s="40">
        <f>E60 + K60</f>
        <v>19198</v>
      </c>
      <c r="C60" s="40">
        <f>F60 + L60</f>
        <v>3983</v>
      </c>
      <c r="D60" s="24"/>
      <c r="E60" s="40">
        <v>17979</v>
      </c>
      <c r="F60" s="40">
        <v>3541</v>
      </c>
      <c r="G60" s="40"/>
      <c r="H60" s="40" t="s">
        <v>54</v>
      </c>
      <c r="I60" s="40" t="s">
        <v>54</v>
      </c>
      <c r="J60" s="40"/>
      <c r="K60" s="40">
        <v>1219</v>
      </c>
      <c r="L60" s="40">
        <v>442</v>
      </c>
      <c r="M60" s="40"/>
      <c r="N60" s="40">
        <v>4430</v>
      </c>
      <c r="O60" s="40">
        <v>628</v>
      </c>
    </row>
    <row r="61" spans="1:15" ht="14.25">
      <c r="A61" s="58"/>
      <c r="B61" s="59"/>
      <c r="C61" s="59"/>
      <c r="D61" s="59"/>
      <c r="E61" s="59"/>
      <c r="F61" s="59"/>
      <c r="G61" s="59"/>
      <c r="H61" s="59"/>
      <c r="I61" s="59"/>
      <c r="J61" s="59"/>
      <c r="K61" s="59"/>
      <c r="L61" s="59"/>
      <c r="M61" s="59"/>
      <c r="N61" s="59"/>
      <c r="O61" s="59"/>
    </row>
    <row r="62" spans="1:15" ht="14.25">
      <c r="A62" s="8" t="s">
        <v>59</v>
      </c>
      <c r="B62" s="23"/>
      <c r="C62" s="23"/>
      <c r="D62" s="23"/>
      <c r="E62" s="23"/>
      <c r="F62" s="23"/>
      <c r="G62" s="23"/>
      <c r="H62" s="23"/>
      <c r="I62" s="23"/>
      <c r="J62" s="23"/>
      <c r="K62" s="23"/>
      <c r="L62" s="23"/>
      <c r="M62" s="23"/>
      <c r="N62" s="23"/>
      <c r="O62" s="23"/>
    </row>
    <row r="63" spans="1:15" ht="14.25">
      <c r="A63" s="14"/>
      <c r="B63" s="23"/>
      <c r="C63" s="23"/>
      <c r="D63" s="23"/>
      <c r="E63" s="23"/>
      <c r="F63" s="23"/>
      <c r="G63" s="23"/>
      <c r="H63" s="23"/>
      <c r="I63" s="23"/>
      <c r="J63" s="23"/>
      <c r="K63" s="23"/>
      <c r="L63" s="23"/>
      <c r="M63" s="23"/>
      <c r="N63" s="23"/>
      <c r="O63" s="23"/>
    </row>
    <row r="64" spans="1:15" ht="14.25">
      <c r="A64" s="8" t="s">
        <v>60</v>
      </c>
      <c r="B64" s="24"/>
      <c r="C64" s="24"/>
      <c r="D64" s="24"/>
      <c r="E64" s="36"/>
      <c r="F64" s="36"/>
      <c r="G64" s="24"/>
      <c r="H64" s="36"/>
      <c r="I64" s="36"/>
      <c r="J64" s="24"/>
      <c r="K64" s="36"/>
      <c r="L64" s="24"/>
      <c r="M64" s="24"/>
      <c r="N64" s="24"/>
      <c r="O64" s="24"/>
    </row>
    <row r="65" spans="1:15" ht="14.25">
      <c r="A65" s="8"/>
      <c r="B65" s="36"/>
      <c r="C65" s="36"/>
      <c r="D65" s="24"/>
      <c r="E65" s="36"/>
      <c r="F65" s="36"/>
      <c r="G65" s="24"/>
      <c r="H65" s="36"/>
      <c r="I65" s="36"/>
      <c r="J65" s="24"/>
      <c r="K65" s="36"/>
      <c r="L65" s="24"/>
      <c r="M65" s="24"/>
      <c r="N65" s="36"/>
      <c r="O65" s="36"/>
    </row>
    <row r="66" spans="1:15" ht="14.25">
      <c r="A66" s="8" t="s">
        <v>95</v>
      </c>
      <c r="B66" s="36"/>
      <c r="C66" s="36"/>
      <c r="D66" s="24"/>
      <c r="E66" s="36"/>
      <c r="F66" s="36"/>
      <c r="G66" s="24"/>
      <c r="H66" s="36"/>
      <c r="I66" s="36"/>
      <c r="J66" s="24"/>
      <c r="K66" s="36"/>
      <c r="L66" s="24"/>
      <c r="M66" s="24"/>
      <c r="N66" s="24"/>
      <c r="O66" s="24"/>
    </row>
    <row r="67" spans="1:15" ht="14.25">
      <c r="A67" s="7"/>
      <c r="B67" s="36"/>
      <c r="C67" s="36"/>
      <c r="D67" s="24"/>
      <c r="E67" s="36"/>
      <c r="F67" s="36"/>
      <c r="G67" s="24"/>
      <c r="H67" s="36"/>
      <c r="I67" s="36"/>
      <c r="J67" s="24"/>
      <c r="K67" s="36"/>
      <c r="L67" s="24"/>
      <c r="M67" s="24"/>
      <c r="N67" s="36"/>
      <c r="O67" s="36"/>
    </row>
    <row r="68" spans="1:15" ht="14.25">
      <c r="A68" s="7"/>
      <c r="B68" s="24"/>
      <c r="C68" s="24"/>
      <c r="D68" s="24"/>
      <c r="E68" s="24"/>
      <c r="F68" s="24"/>
      <c r="G68" s="24"/>
      <c r="H68" s="24"/>
      <c r="I68" s="24"/>
      <c r="J68" s="24"/>
      <c r="K68" s="24"/>
      <c r="L68" s="24"/>
      <c r="M68" s="24"/>
      <c r="N68" s="24"/>
      <c r="O68" s="24"/>
    </row>
    <row r="69" spans="1:15" ht="14.25">
      <c r="A69" s="7"/>
      <c r="B69" s="24"/>
      <c r="C69" s="24"/>
      <c r="D69" s="24"/>
      <c r="E69" s="24"/>
      <c r="F69" s="24"/>
      <c r="G69" s="24"/>
      <c r="H69" s="24"/>
      <c r="I69" s="24"/>
      <c r="J69" s="24"/>
      <c r="K69" s="24"/>
      <c r="L69" s="24"/>
      <c r="M69" s="24"/>
      <c r="N69" s="24"/>
      <c r="O69" s="24"/>
    </row>
    <row r="70" spans="1:15" ht="14.25">
      <c r="A70" s="7"/>
      <c r="B70" s="24"/>
      <c r="C70" s="24"/>
      <c r="D70" s="24"/>
      <c r="E70" s="24"/>
      <c r="F70" s="24"/>
      <c r="G70" s="24"/>
      <c r="H70" s="24"/>
      <c r="I70" s="24"/>
      <c r="J70" s="24"/>
      <c r="K70" s="24"/>
      <c r="L70" s="24"/>
      <c r="M70" s="24"/>
      <c r="N70" s="24"/>
      <c r="O70" s="24"/>
    </row>
    <row r="71" spans="1:15" ht="14.25">
      <c r="A71" s="7"/>
      <c r="B71" s="24"/>
      <c r="C71" s="24"/>
      <c r="D71" s="24"/>
      <c r="E71" s="24"/>
      <c r="F71" s="24"/>
      <c r="G71" s="24"/>
      <c r="H71" s="24"/>
      <c r="I71" s="24"/>
      <c r="J71" s="24"/>
      <c r="K71" s="24"/>
      <c r="L71" s="24"/>
      <c r="M71" s="24"/>
      <c r="N71" s="24"/>
      <c r="O71" s="24"/>
    </row>
    <row r="72" spans="1:15" ht="14.25">
      <c r="A72" s="7"/>
      <c r="B72" s="24"/>
      <c r="C72" s="24"/>
      <c r="D72" s="24"/>
      <c r="E72" s="24"/>
      <c r="F72" s="24"/>
      <c r="G72" s="24"/>
      <c r="H72" s="24"/>
      <c r="I72" s="24"/>
      <c r="J72" s="24"/>
      <c r="K72" s="24"/>
      <c r="L72" s="24"/>
      <c r="M72" s="24"/>
      <c r="N72" s="24"/>
      <c r="O72" s="24"/>
    </row>
    <row r="73" spans="1:15" ht="14.25">
      <c r="A73" s="7"/>
      <c r="B73" s="24"/>
      <c r="C73" s="24"/>
      <c r="D73" s="24"/>
      <c r="E73" s="24"/>
      <c r="F73" s="24"/>
      <c r="G73" s="24"/>
      <c r="H73" s="24"/>
      <c r="I73" s="24"/>
      <c r="J73" s="24"/>
      <c r="K73" s="24"/>
      <c r="L73" s="24"/>
      <c r="M73" s="24"/>
      <c r="N73" s="24"/>
      <c r="O73" s="24"/>
    </row>
    <row r="74" spans="1:15" ht="14.25">
      <c r="A74" s="7"/>
      <c r="B74" s="24"/>
      <c r="C74" s="24"/>
      <c r="D74" s="24"/>
      <c r="E74" s="24"/>
      <c r="F74" s="24"/>
      <c r="G74" s="24"/>
      <c r="H74" s="24"/>
      <c r="I74" s="24"/>
      <c r="J74" s="24"/>
      <c r="K74" s="24"/>
      <c r="L74" s="24"/>
      <c r="M74" s="24"/>
      <c r="N74" s="24"/>
      <c r="O74" s="24"/>
    </row>
    <row r="75" spans="1:15" ht="14.25">
      <c r="A75" s="7"/>
      <c r="B75" s="24"/>
      <c r="C75" s="24"/>
      <c r="D75" s="24"/>
      <c r="E75" s="24"/>
      <c r="F75" s="24"/>
      <c r="G75" s="24"/>
      <c r="H75" s="24"/>
      <c r="I75" s="24"/>
      <c r="J75" s="24"/>
      <c r="K75" s="24"/>
      <c r="L75" s="24"/>
      <c r="M75" s="24"/>
      <c r="N75" s="24"/>
      <c r="O75" s="24"/>
    </row>
    <row r="76" spans="1:15" ht="14.25">
      <c r="A76" s="7"/>
      <c r="B76" s="24"/>
      <c r="C76" s="24"/>
      <c r="D76" s="24"/>
      <c r="E76" s="24"/>
      <c r="F76" s="24"/>
      <c r="G76" s="24"/>
      <c r="H76" s="24"/>
      <c r="I76" s="24"/>
      <c r="J76" s="24"/>
      <c r="K76" s="24"/>
      <c r="L76" s="24"/>
      <c r="M76" s="24"/>
      <c r="N76" s="24"/>
      <c r="O76" s="24"/>
    </row>
    <row r="77" spans="1:15" ht="14.25">
      <c r="A77" s="7"/>
      <c r="B77" s="24"/>
      <c r="C77" s="24"/>
      <c r="D77" s="24"/>
      <c r="E77" s="24"/>
      <c r="F77" s="24"/>
      <c r="G77" s="24"/>
      <c r="H77" s="24"/>
      <c r="I77" s="24"/>
      <c r="J77" s="24"/>
      <c r="K77" s="24"/>
      <c r="L77" s="24"/>
      <c r="M77" s="24"/>
      <c r="N77" s="24"/>
      <c r="O77" s="24"/>
    </row>
    <row r="78" spans="1:15" ht="14.25">
      <c r="A78" s="7"/>
      <c r="B78" s="24"/>
      <c r="C78" s="24"/>
      <c r="D78" s="24"/>
      <c r="E78" s="24"/>
      <c r="F78" s="24"/>
      <c r="G78" s="24"/>
      <c r="H78" s="24"/>
      <c r="I78" s="24"/>
      <c r="J78" s="24"/>
      <c r="K78" s="24"/>
      <c r="L78" s="24"/>
      <c r="M78" s="24"/>
      <c r="N78" s="24"/>
      <c r="O78" s="24"/>
    </row>
    <row r="79" spans="1:15" ht="14.25">
      <c r="A79" s="7"/>
      <c r="B79" s="24"/>
      <c r="C79" s="24"/>
      <c r="D79" s="24"/>
      <c r="E79" s="24"/>
      <c r="F79" s="24"/>
      <c r="G79" s="24"/>
      <c r="H79" s="24"/>
      <c r="I79" s="24"/>
      <c r="J79" s="24"/>
      <c r="K79" s="24"/>
      <c r="L79" s="24"/>
      <c r="M79" s="24"/>
      <c r="N79" s="24"/>
      <c r="O79" s="24"/>
    </row>
    <row r="80" spans="1:15" ht="14.25">
      <c r="A80" s="7"/>
      <c r="B80" s="24"/>
      <c r="C80" s="24"/>
      <c r="D80" s="24"/>
      <c r="E80" s="24"/>
      <c r="F80" s="24"/>
      <c r="G80" s="24"/>
      <c r="H80" s="24"/>
      <c r="I80" s="24"/>
      <c r="J80" s="24"/>
      <c r="K80" s="24"/>
      <c r="L80" s="24"/>
      <c r="M80" s="24"/>
      <c r="N80" s="24"/>
      <c r="O80" s="24"/>
    </row>
    <row r="81" spans="1:15" ht="14.25">
      <c r="A81" s="7"/>
      <c r="B81" s="24"/>
      <c r="C81" s="24"/>
      <c r="D81" s="24"/>
      <c r="E81" s="24"/>
      <c r="F81" s="24"/>
      <c r="G81" s="24"/>
      <c r="H81" s="24"/>
      <c r="I81" s="24"/>
      <c r="J81" s="24"/>
      <c r="K81" s="24"/>
      <c r="L81" s="24"/>
      <c r="M81" s="24"/>
      <c r="N81" s="24"/>
      <c r="O81" s="24"/>
    </row>
    <row r="82" spans="1:15" ht="14.25">
      <c r="A82" s="7"/>
      <c r="B82" s="24"/>
      <c r="C82" s="24"/>
      <c r="D82" s="24"/>
      <c r="E82" s="24"/>
      <c r="F82" s="24"/>
      <c r="G82" s="24"/>
      <c r="H82" s="24"/>
      <c r="I82" s="24"/>
      <c r="J82" s="24"/>
      <c r="K82" s="24"/>
      <c r="L82" s="24"/>
      <c r="M82" s="24"/>
      <c r="N82" s="24"/>
      <c r="O82" s="24"/>
    </row>
    <row r="83" spans="1:15" ht="14.25">
      <c r="A83" s="7"/>
      <c r="B83" s="24"/>
      <c r="C83" s="24"/>
      <c r="D83" s="24"/>
      <c r="E83" s="24"/>
      <c r="F83" s="24"/>
      <c r="G83" s="24"/>
      <c r="H83" s="24"/>
      <c r="I83" s="24"/>
      <c r="J83" s="24"/>
      <c r="K83" s="24"/>
      <c r="L83" s="24"/>
      <c r="M83" s="24"/>
      <c r="N83" s="24"/>
      <c r="O83" s="24"/>
    </row>
    <row r="84" spans="1:15" ht="14.25">
      <c r="A84" s="7"/>
      <c r="B84" s="24"/>
      <c r="C84" s="24"/>
      <c r="D84" s="24"/>
      <c r="E84" s="24"/>
      <c r="F84" s="24"/>
      <c r="G84" s="24"/>
      <c r="H84" s="24"/>
      <c r="I84" s="24"/>
      <c r="J84" s="24"/>
      <c r="K84" s="24"/>
      <c r="L84" s="24"/>
      <c r="M84" s="24"/>
      <c r="N84" s="24"/>
      <c r="O84" s="24"/>
    </row>
    <row r="85" spans="1:15" ht="14.25">
      <c r="A85" s="7"/>
      <c r="B85" s="24"/>
      <c r="C85" s="24"/>
      <c r="D85" s="24"/>
      <c r="E85" s="24"/>
      <c r="F85" s="24"/>
      <c r="G85" s="24"/>
      <c r="H85" s="24"/>
      <c r="I85" s="24"/>
      <c r="J85" s="24"/>
      <c r="K85" s="24"/>
      <c r="L85" s="24"/>
      <c r="M85" s="24"/>
      <c r="N85" s="24"/>
      <c r="O85" s="24"/>
    </row>
    <row r="86" spans="1:15" ht="14.25">
      <c r="A86" s="7"/>
      <c r="B86" s="24"/>
      <c r="C86" s="24"/>
      <c r="D86" s="24"/>
      <c r="E86" s="24"/>
      <c r="F86" s="24"/>
      <c r="G86" s="24"/>
      <c r="H86" s="24"/>
      <c r="I86" s="24"/>
      <c r="J86" s="24"/>
      <c r="K86" s="24"/>
      <c r="L86" s="24"/>
      <c r="M86" s="24"/>
      <c r="N86" s="24"/>
      <c r="O86" s="24"/>
    </row>
    <row r="87" spans="1:15" ht="14.25">
      <c r="A87" s="7"/>
      <c r="B87" s="24"/>
      <c r="C87" s="24"/>
      <c r="D87" s="24"/>
      <c r="E87" s="24"/>
      <c r="F87" s="24"/>
      <c r="G87" s="24"/>
      <c r="H87" s="24"/>
      <c r="I87" s="24"/>
      <c r="J87" s="24"/>
      <c r="K87" s="24"/>
      <c r="L87" s="24"/>
      <c r="M87" s="24"/>
      <c r="N87" s="24"/>
      <c r="O87" s="24"/>
    </row>
  </sheetData>
  <mergeCells count="8">
    <mergeCell ref="A39:O39"/>
    <mergeCell ref="A1:O1"/>
    <mergeCell ref="B4:L4"/>
    <mergeCell ref="B5:C5"/>
    <mergeCell ref="E5:F5"/>
    <mergeCell ref="H5:I5"/>
    <mergeCell ref="K5:L5"/>
    <mergeCell ref="N5:O5"/>
  </mergeCells>
  <pageMargins left="0.7" right="0.7" top="0.75" bottom="0.75" header="0.3" footer="0.3"/>
  <pageSetup scale="72" fitToHeight="2"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17</vt:i4>
      </vt:variant>
    </vt:vector>
  </HeadingPairs>
  <TitlesOfParts>
    <vt:vector size="35" baseType="lpstr">
      <vt:lpstr>2015</vt:lpstr>
      <vt:lpstr>2013</vt:lpstr>
      <vt:lpstr>2012</vt:lpstr>
      <vt:lpstr>2011</vt:lpstr>
      <vt:lpstr>2010</vt:lpstr>
      <vt:lpstr>2009</vt:lpstr>
      <vt:lpstr>2008</vt:lpstr>
      <vt:lpstr>2007</vt:lpstr>
      <vt:lpstr>2006</vt:lpstr>
      <vt:lpstr>2005</vt:lpstr>
      <vt:lpstr>2004</vt:lpstr>
      <vt:lpstr>2003</vt:lpstr>
      <vt:lpstr>2002</vt:lpstr>
      <vt:lpstr>2001</vt:lpstr>
      <vt:lpstr>2000</vt:lpstr>
      <vt:lpstr>1999</vt:lpstr>
      <vt:lpstr>1998</vt:lpstr>
      <vt:lpstr>1997</vt:lpstr>
      <vt:lpstr>'1998'!Print_Area</vt:lpstr>
      <vt:lpstr>'1999'!Print_Area</vt:lpstr>
      <vt:lpstr>'2000'!Print_Area</vt:lpstr>
      <vt:lpstr>'2001'!Print_Area</vt:lpstr>
      <vt:lpstr>'2002'!Print_Area</vt:lpstr>
      <vt:lpstr>'2003'!Print_Area</vt:lpstr>
      <vt:lpstr>'2004'!Print_Area</vt:lpstr>
      <vt:lpstr>'2005'!Print_Area</vt:lpstr>
      <vt:lpstr>'2006'!Print_Area</vt:lpstr>
      <vt:lpstr>'2007'!Print_Area</vt:lpstr>
      <vt:lpstr>'2008'!Print_Area</vt:lpstr>
      <vt:lpstr>'2009'!Print_Area</vt:lpstr>
      <vt:lpstr>'2010'!Print_Area</vt:lpstr>
      <vt:lpstr>'2011'!Print_Area</vt:lpstr>
      <vt:lpstr>'2012'!Print_Area</vt:lpstr>
      <vt:lpstr>'2013'!Print_Area</vt:lpstr>
      <vt:lpstr>'2015'!Print_Area</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ccappado</dc:creator>
  <cp:lastModifiedBy>Charbonneau, Michele</cp:lastModifiedBy>
  <cp:lastPrinted>2017-12-29T20:20:37Z</cp:lastPrinted>
  <dcterms:created xsi:type="dcterms:W3CDTF">2014-03-31T19:33:01Z</dcterms:created>
  <dcterms:modified xsi:type="dcterms:W3CDTF">2021-05-10T17:35:26Z</dcterms:modified>
</cp:coreProperties>
</file>