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ockefeller Institute\Departments\Central Staff\Publications\Yearbooks 2002-17\Yearbook Compilation\Energy and Utilities (L)\"/>
    </mc:Choice>
  </mc:AlternateContent>
  <bookViews>
    <workbookView xWindow="0" yWindow="0" windowWidth="24000" windowHeight="9600"/>
  </bookViews>
  <sheets>
    <sheet name="l-17" sheetId="1" r:id="rId1"/>
  </sheets>
  <externalReferences>
    <externalReference r:id="rId2"/>
  </externalReferences>
  <definedNames>
    <definedName name="_xlnm.Print_Area" localSheetId="0">'l-17'!$A$1:$S$33</definedName>
    <definedName name="REPORTING_YEAR">[1]Notes!$H$7</definedName>
  </definedNames>
  <calcPr calcId="162913"/>
</workbook>
</file>

<file path=xl/calcChain.xml><?xml version="1.0" encoding="utf-8"?>
<calcChain xmlns="http://schemas.openxmlformats.org/spreadsheetml/2006/main">
  <c r="S11" i="1" l="1"/>
  <c r="R11" i="1"/>
  <c r="R9" i="1" s="1"/>
  <c r="R23" i="1"/>
  <c r="Q11" i="1"/>
  <c r="Q9" i="1" s="1"/>
  <c r="Q23" i="1"/>
  <c r="P11" i="1"/>
  <c r="P9" i="1" s="1"/>
  <c r="P23" i="1"/>
  <c r="O23" i="1"/>
  <c r="O11" i="1"/>
  <c r="O9" i="1" s="1"/>
  <c r="N23" i="1" l="1"/>
  <c r="N11" i="1"/>
  <c r="N9" i="1" s="1"/>
  <c r="M23" i="1"/>
  <c r="M11" i="1"/>
  <c r="M9" i="1" s="1"/>
  <c r="L23" i="1"/>
  <c r="L11" i="1"/>
  <c r="L9" i="1"/>
  <c r="K23" i="1"/>
  <c r="K11" i="1"/>
  <c r="K9" i="1" s="1"/>
  <c r="J23" i="1"/>
  <c r="J11" i="1"/>
  <c r="J9" i="1" s="1"/>
  <c r="I26" i="1"/>
  <c r="I24" i="1"/>
  <c r="I12" i="1"/>
  <c r="I11" i="1"/>
  <c r="I9" i="1" s="1"/>
  <c r="H23" i="1"/>
  <c r="H11" i="1"/>
  <c r="H9" i="1"/>
  <c r="G23" i="1"/>
  <c r="G11" i="1"/>
  <c r="G9" i="1" s="1"/>
  <c r="F23" i="1"/>
  <c r="F12" i="1"/>
  <c r="F11" i="1"/>
  <c r="F9" i="1"/>
  <c r="E23" i="1"/>
  <c r="E11" i="1"/>
  <c r="E9" i="1"/>
  <c r="D23" i="1"/>
  <c r="D11" i="1"/>
  <c r="D9" i="1" s="1"/>
  <c r="C23" i="1"/>
  <c r="C11" i="1"/>
  <c r="C9" i="1" s="1"/>
  <c r="B23" i="1"/>
  <c r="B11" i="1"/>
  <c r="I23" i="1" l="1"/>
  <c r="I19" i="1" s="1"/>
  <c r="F19" i="1"/>
  <c r="E19" i="1"/>
  <c r="D19" i="1"/>
</calcChain>
</file>

<file path=xl/sharedStrings.xml><?xml version="1.0" encoding="utf-8"?>
<sst xmlns="http://schemas.openxmlformats.org/spreadsheetml/2006/main" count="60" uniqueCount="27">
  <si>
    <t>Sources of Energy</t>
  </si>
  <si>
    <t>Disposition of Energy</t>
  </si>
  <si>
    <t xml:space="preserve">    </t>
  </si>
  <si>
    <t>1  New York Independent System Operator.</t>
  </si>
  <si>
    <t xml:space="preserve"> </t>
  </si>
  <si>
    <t>SOURCE:  Power Authority of the State of New York.</t>
  </si>
  <si>
    <t>2  Includes sales to businesses and not-for-profit organizations.</t>
  </si>
  <si>
    <r>
      <t xml:space="preserve">    Purchases from Utilities, Utility Affiliates, Power Marketers, and NYISO</t>
    </r>
    <r>
      <rPr>
        <vertAlign val="superscript"/>
        <sz val="11"/>
        <rFont val="Arial"/>
        <family val="2"/>
      </rPr>
      <t>1</t>
    </r>
  </si>
  <si>
    <t>Sources and Disposition of Energy by the New York Power Authority</t>
  </si>
  <si>
    <t xml:space="preserve">  Megawatt Hours (thousands)</t>
  </si>
  <si>
    <t xml:space="preserve">                 </t>
  </si>
  <si>
    <t/>
  </si>
  <si>
    <t>X</t>
  </si>
  <si>
    <t>New York State—1997-2016</t>
  </si>
  <si>
    <t>All Sales</t>
  </si>
  <si>
    <r>
      <t>Direct Sales to Commercial and Industrial Customers</t>
    </r>
    <r>
      <rPr>
        <vertAlign val="superscript"/>
        <sz val="11"/>
        <rFont val="Arial"/>
        <family val="2"/>
      </rPr>
      <t>2</t>
    </r>
  </si>
  <si>
    <r>
      <t>Sales to Municipal Electric Systems, Rural Electric Cooperatives, and Other Public Customers</t>
    </r>
    <r>
      <rPr>
        <vertAlign val="superscript"/>
        <sz val="11"/>
        <rFont val="Arial"/>
        <family val="2"/>
      </rPr>
      <t>3</t>
    </r>
  </si>
  <si>
    <r>
      <t>Sales to Utilities and the New York  Independent System Operator for Resale</t>
    </r>
    <r>
      <rPr>
        <vertAlign val="superscript"/>
        <sz val="11"/>
        <rFont val="Arial"/>
        <family val="2"/>
      </rPr>
      <t>4</t>
    </r>
  </si>
  <si>
    <t>Losses and Unaccounted for</t>
  </si>
  <si>
    <t>All Purchases and Generation</t>
  </si>
  <si>
    <t xml:space="preserve">Generation (Excluding Station Use) </t>
  </si>
  <si>
    <t>Steam</t>
  </si>
  <si>
    <t>Hydro</t>
  </si>
  <si>
    <t>Gas Turbines</t>
  </si>
  <si>
    <t>Nuclear</t>
  </si>
  <si>
    <t>3  Includes sales to 47 municipal systems, four rural cooperatives, and more than 100 public agencies in New York State, seven neighboring states, and nine host communities.</t>
  </si>
  <si>
    <t>4  Includes sales to the six investor-owned utilities in New York State, the Long Island Power Authority, and the New York Independent System Operator. Portions were designated for resale to residential and farm customers or to business and not-for-profit customers in the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</si>
</sst>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43" formatCode="_(* #,##0.00_);_(* \(#,##0.00\);_(* &quot;-&quot;??_);_(@_)"/>
  </numFmts>
  <fonts count="10" x14ac:knownFonts="1">
    <font>
      <sz val="11"/>
      <color theme="1"/>
      <name val="Calibri"/>
      <family val="2"/>
      <scheme val="minor"/>
    </font>
    <font>
      <sz val="12"/>
      <name val="Rockwell"/>
      <family val="1"/>
    </font>
    <font>
      <sz val="11"/>
      <color theme="1"/>
      <name val="Calibri"/>
      <family val="2"/>
      <scheme val="minor"/>
    </font>
    <font>
      <sz val="11"/>
      <color theme="1"/>
      <name val="Arial"/>
      <family val="2"/>
    </font>
    <font>
      <b/>
      <sz val="11"/>
      <color indexed="10"/>
      <name val="Arial"/>
      <family val="2"/>
    </font>
    <font>
      <sz val="11"/>
      <name val="Arial"/>
      <family val="2"/>
    </font>
    <font>
      <vertAlign val="superscript"/>
      <sz val="11"/>
      <name val="Arial"/>
      <family val="2"/>
    </font>
    <font>
      <b/>
      <sz val="16"/>
      <color indexed="8"/>
      <name val="Arial"/>
      <family val="2"/>
    </font>
    <font>
      <b/>
      <sz val="11"/>
      <name val="Arial"/>
      <family val="2"/>
    </font>
    <font>
      <b/>
      <sz val="11"/>
      <color theme="1"/>
      <name val="Arial"/>
      <family val="2"/>
    </font>
  </fonts>
  <fills count="4">
    <fill>
      <patternFill patternType="none"/>
    </fill>
    <fill>
      <patternFill patternType="gray125"/>
    </fill>
    <fill>
      <patternFill patternType="solid">
        <fgColor indexed="9"/>
      </patternFill>
    </fill>
    <fill>
      <patternFill patternType="solid">
        <fgColor theme="4" tint="0.79998168889431442"/>
        <bgColor indexed="64"/>
      </patternFill>
    </fill>
  </fills>
  <borders count="5">
    <border>
      <left/>
      <right/>
      <top/>
      <bottom/>
      <diagonal/>
    </border>
    <border>
      <left/>
      <right/>
      <top style="thin">
        <color indexed="8"/>
      </top>
      <bottom/>
      <diagonal/>
    </border>
    <border>
      <left/>
      <right/>
      <top/>
      <bottom style="thin">
        <color indexed="8"/>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1" fillId="2" borderId="0"/>
  </cellStyleXfs>
  <cellXfs count="40">
    <xf numFmtId="0" fontId="0" fillId="0" borderId="0" xfId="0"/>
    <xf numFmtId="0" fontId="3" fillId="0" borderId="0" xfId="0" applyFont="1"/>
    <xf numFmtId="0" fontId="4" fillId="2" borderId="0" xfId="2" applyNumberFormat="1" applyFont="1"/>
    <xf numFmtId="5" fontId="4" fillId="2" borderId="0" xfId="2" applyNumberFormat="1" applyFont="1" applyProtection="1">
      <protection locked="0"/>
    </xf>
    <xf numFmtId="5" fontId="5" fillId="2" borderId="0" xfId="2" applyNumberFormat="1" applyFont="1" applyProtection="1">
      <protection locked="0"/>
    </xf>
    <xf numFmtId="0" fontId="5" fillId="2" borderId="1" xfId="2" applyNumberFormat="1" applyFont="1" applyBorder="1"/>
    <xf numFmtId="0" fontId="5" fillId="2" borderId="2" xfId="2" applyNumberFormat="1" applyFont="1" applyBorder="1"/>
    <xf numFmtId="0" fontId="5" fillId="2" borderId="2" xfId="2" applyNumberFormat="1" applyFont="1" applyBorder="1" applyAlignment="1" applyProtection="1">
      <alignment horizontal="right"/>
      <protection locked="0"/>
    </xf>
    <xf numFmtId="0" fontId="5" fillId="2" borderId="0" xfId="2" applyFont="1"/>
    <xf numFmtId="3" fontId="5" fillId="0" borderId="0" xfId="2" applyNumberFormat="1" applyFont="1" applyFill="1" applyProtection="1">
      <protection locked="0"/>
    </xf>
    <xf numFmtId="3" fontId="5" fillId="2" borderId="0" xfId="2" applyNumberFormat="1" applyFont="1"/>
    <xf numFmtId="3" fontId="5" fillId="2" borderId="0" xfId="2" applyNumberFormat="1" applyFont="1" applyProtection="1">
      <protection locked="0"/>
    </xf>
    <xf numFmtId="3" fontId="5" fillId="2" borderId="0" xfId="2" applyNumberFormat="1" applyFont="1" applyAlignment="1"/>
    <xf numFmtId="0" fontId="5" fillId="2" borderId="0" xfId="2" applyNumberFormat="1" applyFont="1" applyProtection="1">
      <protection locked="0"/>
    </xf>
    <xf numFmtId="3" fontId="5" fillId="2" borderId="0" xfId="1" applyNumberFormat="1" applyFont="1" applyFill="1" applyAlignment="1"/>
    <xf numFmtId="3" fontId="5" fillId="2" borderId="0" xfId="2" quotePrefix="1" applyNumberFormat="1" applyFont="1" applyAlignment="1" applyProtection="1">
      <alignment horizontal="right"/>
      <protection locked="0"/>
    </xf>
    <xf numFmtId="3" fontId="5" fillId="2" borderId="1" xfId="2" applyNumberFormat="1" applyFont="1" applyBorder="1"/>
    <xf numFmtId="0" fontId="5" fillId="2" borderId="0" xfId="2" applyNumberFormat="1" applyFont="1" applyBorder="1"/>
    <xf numFmtId="3" fontId="5" fillId="2" borderId="0" xfId="2" applyNumberFormat="1" applyFont="1" applyBorder="1"/>
    <xf numFmtId="5" fontId="7" fillId="2" borderId="0" xfId="2" applyNumberFormat="1" applyFont="1" applyProtection="1">
      <protection locked="0"/>
    </xf>
    <xf numFmtId="3" fontId="5" fillId="0" borderId="0" xfId="0" applyNumberFormat="1" applyFont="1" applyFill="1" applyProtection="1">
      <protection locked="0"/>
    </xf>
    <xf numFmtId="3" fontId="5" fillId="0" borderId="0" xfId="0" applyNumberFormat="1" applyFont="1" applyProtection="1">
      <protection locked="0"/>
    </xf>
    <xf numFmtId="3" fontId="5" fillId="0" borderId="0" xfId="0" applyNumberFormat="1" applyFont="1"/>
    <xf numFmtId="3" fontId="5" fillId="0" borderId="0" xfId="0" applyNumberFormat="1" applyFont="1" applyAlignment="1"/>
    <xf numFmtId="3" fontId="5" fillId="0" borderId="0" xfId="0" quotePrefix="1" applyNumberFormat="1" applyFont="1" applyAlignment="1" applyProtection="1">
      <alignment horizontal="right"/>
      <protection locked="0"/>
    </xf>
    <xf numFmtId="5" fontId="8" fillId="3" borderId="0" xfId="2" applyNumberFormat="1" applyFont="1" applyFill="1" applyProtection="1">
      <protection locked="0"/>
    </xf>
    <xf numFmtId="0" fontId="8" fillId="3" borderId="0" xfId="2" applyFont="1" applyFill="1"/>
    <xf numFmtId="0" fontId="9" fillId="3" borderId="0" xfId="0" applyFont="1" applyFill="1"/>
    <xf numFmtId="3" fontId="5" fillId="0" borderId="0" xfId="0" applyNumberFormat="1" applyFont="1" applyAlignment="1">
      <alignment horizontal="right"/>
    </xf>
    <xf numFmtId="0" fontId="3" fillId="0" borderId="0" xfId="0" applyFont="1" applyAlignment="1">
      <alignment horizontal="right"/>
    </xf>
    <xf numFmtId="0" fontId="3" fillId="0" borderId="3" xfId="0" applyFont="1" applyBorder="1"/>
    <xf numFmtId="3" fontId="5" fillId="3" borderId="0" xfId="2" applyNumberFormat="1" applyFont="1" applyFill="1" applyProtection="1">
      <protection locked="0"/>
    </xf>
    <xf numFmtId="3" fontId="5" fillId="3" borderId="0" xfId="0" applyNumberFormat="1" applyFont="1" applyFill="1" applyProtection="1">
      <protection locked="0"/>
    </xf>
    <xf numFmtId="5" fontId="5" fillId="2" borderId="0" xfId="2" applyNumberFormat="1" applyFont="1" applyAlignment="1" applyProtection="1">
      <alignment horizontal="left" indent="1"/>
      <protection locked="0"/>
    </xf>
    <xf numFmtId="5" fontId="5" fillId="2" borderId="0" xfId="2" applyNumberFormat="1" applyFont="1" applyAlignment="1" applyProtection="1">
      <alignment horizontal="left" indent="2"/>
      <protection locked="0"/>
    </xf>
    <xf numFmtId="5" fontId="5" fillId="2" borderId="0" xfId="2" applyNumberFormat="1" applyFont="1" applyAlignment="1" applyProtection="1">
      <alignment horizontal="left" wrapText="1" indent="2"/>
      <protection locked="0"/>
    </xf>
    <xf numFmtId="0" fontId="5" fillId="2" borderId="0" xfId="2" applyNumberFormat="1" applyFont="1" applyAlignment="1" applyProtection="1">
      <alignment horizontal="left" indent="1"/>
      <protection locked="0"/>
    </xf>
    <xf numFmtId="5" fontId="5" fillId="2" borderId="0" xfId="2" applyNumberFormat="1" applyFont="1" applyAlignment="1" applyProtection="1">
      <alignment horizontal="left" indent="3"/>
      <protection locked="0"/>
    </xf>
    <xf numFmtId="0" fontId="5" fillId="2" borderId="4" xfId="2" applyNumberFormat="1" applyFont="1" applyBorder="1" applyAlignment="1" applyProtection="1">
      <alignment horizontal="center"/>
      <protection locked="0"/>
    </xf>
    <xf numFmtId="5" fontId="5" fillId="2" borderId="0" xfId="2" applyNumberFormat="1" applyFont="1" applyAlignment="1" applyProtection="1">
      <alignment horizontal="left" wrapText="1"/>
      <protection locked="0"/>
    </xf>
  </cellXfs>
  <cellStyles count="3">
    <cellStyle name="Comma"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NNUAL\2015\Annual%20Report-2015v5(IU7A6D1IYG8F8ODPWJ329WHA5)%20Updated%20201601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Notes"/>
      <sheetName val="EnvironmentalSales"/>
      <sheetName val="For the Gen and Sales Section"/>
      <sheetName val="L-17 Report"/>
      <sheetName val="Summary"/>
      <sheetName val="Small Hydro"/>
      <sheetName val="InstallationFacts"/>
      <sheetName val="Section A - Net Gen YTD"/>
      <sheetName val="Section A - Gen Facil"/>
      <sheetName val="Section B - Total Energy"/>
      <sheetName val="Section H - YTD ISO"/>
      <sheetName val="Section H - YTD ISO-BI"/>
      <sheetName val="Section H - InterProject"/>
      <sheetName val="Section I - Host Comm"/>
      <sheetName val="Section I - Market"/>
      <sheetName val="Section I - Muni's"/>
      <sheetName val="Section I - NSBA"/>
      <sheetName val="Section I - Others"/>
      <sheetName val="Section I - PRP"/>
      <sheetName val="Section I - RNY"/>
      <sheetName val="Section I - SENY Area"/>
      <sheetName val="Section I - SENY-MTA"/>
      <sheetName val="Section I - Utility"/>
      <sheetName val="Section I - WNY EP-RP"/>
      <sheetName val="Graph"/>
    </sheetNames>
    <sheetDataSet>
      <sheetData sheetId="0"/>
      <sheetData sheetId="1">
        <row r="7">
          <cell r="H7">
            <v>2015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
  <sheetViews>
    <sheetView tabSelected="1" workbookViewId="0"/>
  </sheetViews>
  <sheetFormatPr defaultColWidth="66.28515625" defaultRowHeight="14.25" x14ac:dyDescent="0.2"/>
  <cols>
    <col min="1" max="1" width="78.42578125" style="1" bestFit="1" customWidth="1"/>
    <col min="2" max="256" width="11.7109375" style="1" customWidth="1"/>
    <col min="257" max="16384" width="66.28515625" style="1"/>
  </cols>
  <sheetData>
    <row r="1" spans="1:19 16384:16384" ht="20.25" x14ac:dyDescent="0.3">
      <c r="A1" s="19" t="s">
        <v>8</v>
      </c>
      <c r="B1" s="3"/>
    </row>
    <row r="2" spans="1:19 16384:16384" ht="20.25" x14ac:dyDescent="0.3">
      <c r="A2" s="19" t="s">
        <v>13</v>
      </c>
      <c r="B2" s="2"/>
    </row>
    <row r="3" spans="1:19 16384:16384" x14ac:dyDescent="0.2">
      <c r="A3" s="4"/>
      <c r="B3" s="4"/>
    </row>
    <row r="4" spans="1:19 16384:16384" x14ac:dyDescent="0.2">
      <c r="A4" s="5"/>
      <c r="B4" s="38" t="s">
        <v>9</v>
      </c>
      <c r="C4" s="38"/>
      <c r="D4" s="38"/>
      <c r="E4" s="38"/>
      <c r="F4" s="38"/>
      <c r="G4" s="38"/>
      <c r="H4" s="38"/>
      <c r="I4" s="38"/>
      <c r="J4" s="38"/>
      <c r="K4" s="38"/>
      <c r="L4" s="38"/>
      <c r="M4" s="38"/>
      <c r="N4" s="38"/>
      <c r="O4" s="38"/>
      <c r="P4" s="38"/>
      <c r="Q4" s="38"/>
      <c r="R4" s="38"/>
      <c r="S4" s="38"/>
    </row>
    <row r="5" spans="1:19 16384:16384" x14ac:dyDescent="0.2">
      <c r="A5" s="6"/>
      <c r="B5" s="7">
        <v>2016</v>
      </c>
      <c r="C5" s="7">
        <v>2015</v>
      </c>
      <c r="D5" s="7">
        <v>2013</v>
      </c>
      <c r="E5" s="7">
        <v>2012</v>
      </c>
      <c r="F5" s="7">
        <v>2011</v>
      </c>
      <c r="G5" s="7">
        <v>2010</v>
      </c>
      <c r="H5" s="7">
        <v>2008</v>
      </c>
      <c r="I5" s="7">
        <v>2007</v>
      </c>
      <c r="J5" s="7">
        <v>2006</v>
      </c>
      <c r="K5" s="7">
        <v>2005</v>
      </c>
      <c r="L5" s="7">
        <v>2004</v>
      </c>
      <c r="M5" s="7">
        <v>2003</v>
      </c>
      <c r="N5" s="7">
        <v>2002</v>
      </c>
      <c r="O5" s="7">
        <v>2001</v>
      </c>
      <c r="P5" s="7">
        <v>2000</v>
      </c>
      <c r="Q5" s="7">
        <v>1999</v>
      </c>
      <c r="R5" s="7">
        <v>1998</v>
      </c>
      <c r="S5" s="7">
        <v>1997</v>
      </c>
    </row>
    <row r="6" spans="1:19 16384:16384" x14ac:dyDescent="0.2">
      <c r="A6" s="4"/>
      <c r="B6" s="4"/>
    </row>
    <row r="7" spans="1:19 16384:16384" ht="15" x14ac:dyDescent="0.25">
      <c r="A7" s="25" t="s">
        <v>0</v>
      </c>
      <c r="B7" s="26"/>
      <c r="C7" s="27"/>
      <c r="D7" s="27"/>
      <c r="E7" s="27"/>
      <c r="F7" s="27"/>
      <c r="G7" s="27"/>
      <c r="H7" s="27"/>
      <c r="I7" s="27"/>
      <c r="J7" s="27"/>
      <c r="K7" s="27"/>
      <c r="L7" s="27"/>
      <c r="M7" s="27"/>
      <c r="N7" s="27"/>
      <c r="O7" s="27"/>
      <c r="P7" s="27"/>
      <c r="Q7" s="27"/>
      <c r="R7" s="27"/>
      <c r="S7" s="27"/>
    </row>
    <row r="8" spans="1:19 16384:16384" x14ac:dyDescent="0.2">
      <c r="A8" s="4"/>
      <c r="B8" s="8"/>
    </row>
    <row r="9" spans="1:19 16384:16384" x14ac:dyDescent="0.2">
      <c r="A9" s="33" t="s">
        <v>19</v>
      </c>
      <c r="B9" s="9">
        <v>40138</v>
      </c>
      <c r="C9" s="9">
        <f>+C11+C17</f>
        <v>39668.247320399998</v>
      </c>
      <c r="D9" s="20">
        <f>+D11+D17</f>
        <v>40232</v>
      </c>
      <c r="E9" s="20">
        <f>28128+12163</f>
        <v>40291</v>
      </c>
      <c r="F9" s="20">
        <f>28132+12718</f>
        <v>40850</v>
      </c>
      <c r="G9" s="20">
        <f t="shared" ref="G9:N9" si="0">+G11+G17</f>
        <v>37470</v>
      </c>
      <c r="H9" s="20">
        <f t="shared" si="0"/>
        <v>42709</v>
      </c>
      <c r="I9" s="20">
        <f t="shared" si="0"/>
        <v>43575</v>
      </c>
      <c r="J9" s="20">
        <f t="shared" si="0"/>
        <v>43419</v>
      </c>
      <c r="K9" s="20">
        <f t="shared" si="0"/>
        <v>41454</v>
      </c>
      <c r="L9" s="21">
        <f t="shared" si="0"/>
        <v>44914</v>
      </c>
      <c r="M9" s="21">
        <f t="shared" si="0"/>
        <v>47381</v>
      </c>
      <c r="N9" s="21">
        <f t="shared" si="0"/>
        <v>48484</v>
      </c>
      <c r="O9" s="21">
        <f>+O11+O17</f>
        <v>47360</v>
      </c>
      <c r="P9" s="21">
        <f>+P11+P17</f>
        <v>48801</v>
      </c>
      <c r="Q9" s="21">
        <f>+Q11+Q17</f>
        <v>39649</v>
      </c>
      <c r="R9" s="21">
        <f>+R11+R17</f>
        <v>43589</v>
      </c>
      <c r="S9" s="21">
        <v>42141</v>
      </c>
    </row>
    <row r="10" spans="1:19 16384:16384" x14ac:dyDescent="0.2">
      <c r="A10" s="4"/>
      <c r="B10" s="10"/>
      <c r="C10" s="10"/>
      <c r="D10" s="21"/>
      <c r="E10" s="21"/>
      <c r="F10" s="21"/>
      <c r="G10" s="21"/>
      <c r="H10" s="21"/>
      <c r="I10" s="21"/>
      <c r="J10" s="21"/>
      <c r="K10" s="21"/>
      <c r="L10" s="21"/>
      <c r="M10" s="21"/>
      <c r="N10" s="21"/>
      <c r="O10" s="21"/>
      <c r="P10" s="21"/>
      <c r="Q10" s="21"/>
      <c r="R10" s="21"/>
      <c r="S10" s="21"/>
    </row>
    <row r="11" spans="1:19 16384:16384" x14ac:dyDescent="0.2">
      <c r="A11" s="34" t="s">
        <v>20</v>
      </c>
      <c r="B11" s="11">
        <f t="shared" ref="B11:L11" si="1">SUM(B12:B14)</f>
        <v>29266</v>
      </c>
      <c r="C11" s="11">
        <f t="shared" si="1"/>
        <v>28755.9804234</v>
      </c>
      <c r="D11" s="21">
        <f t="shared" si="1"/>
        <v>27897</v>
      </c>
      <c r="E11" s="21">
        <f t="shared" si="1"/>
        <v>28128</v>
      </c>
      <c r="F11" s="21">
        <f t="shared" si="1"/>
        <v>28132</v>
      </c>
      <c r="G11" s="21">
        <f t="shared" si="1"/>
        <v>24370</v>
      </c>
      <c r="H11" s="21">
        <f t="shared" si="1"/>
        <v>27139</v>
      </c>
      <c r="I11" s="21">
        <f t="shared" si="1"/>
        <v>26287</v>
      </c>
      <c r="J11" s="21">
        <f t="shared" si="1"/>
        <v>26887</v>
      </c>
      <c r="K11" s="21">
        <f t="shared" si="1"/>
        <v>24571</v>
      </c>
      <c r="L11" s="21">
        <f t="shared" si="1"/>
        <v>24086</v>
      </c>
      <c r="M11" s="21">
        <f>SUM(M12:M13)</f>
        <v>22271</v>
      </c>
      <c r="N11" s="21">
        <f>SUM(N12:N13)</f>
        <v>23822</v>
      </c>
      <c r="O11" s="21">
        <f>SUM(O12:O13)</f>
        <v>21203</v>
      </c>
      <c r="P11" s="21">
        <f>SUM(P12:P15)</f>
        <v>35508</v>
      </c>
      <c r="Q11" s="21">
        <f>SUM(Q12:Q15)</f>
        <v>34747</v>
      </c>
      <c r="R11" s="21">
        <f>SUM(R12:R15)</f>
        <v>39267</v>
      </c>
      <c r="S11" s="21">
        <f>SUM(S12:S15)</f>
        <v>38913</v>
      </c>
    </row>
    <row r="12" spans="1:19 16384:16384" x14ac:dyDescent="0.2">
      <c r="A12" s="37" t="s">
        <v>21</v>
      </c>
      <c r="B12" s="12">
        <v>6781</v>
      </c>
      <c r="C12" s="12">
        <v>7162.0315214000002</v>
      </c>
      <c r="D12" s="23">
        <v>7669</v>
      </c>
      <c r="E12" s="23">
        <v>7519</v>
      </c>
      <c r="F12" s="23">
        <f>1062+1470+3036</f>
        <v>5568</v>
      </c>
      <c r="G12" s="23">
        <v>3999</v>
      </c>
      <c r="H12" s="23">
        <v>5961</v>
      </c>
      <c r="I12" s="23">
        <f>1845+822+3259</f>
        <v>5926</v>
      </c>
      <c r="J12" s="28">
        <v>6150</v>
      </c>
      <c r="K12" s="28">
        <v>3573</v>
      </c>
      <c r="L12" s="28">
        <v>3313</v>
      </c>
      <c r="M12" s="28">
        <v>4404</v>
      </c>
      <c r="N12" s="28">
        <v>4620</v>
      </c>
      <c r="O12" s="28">
        <v>4013</v>
      </c>
      <c r="P12" s="28">
        <v>4527</v>
      </c>
      <c r="Q12" s="28">
        <v>2822</v>
      </c>
      <c r="R12" s="28">
        <v>3703</v>
      </c>
      <c r="S12" s="28">
        <v>3925</v>
      </c>
    </row>
    <row r="13" spans="1:19 16384:16384" x14ac:dyDescent="0.2">
      <c r="A13" s="37" t="s">
        <v>22</v>
      </c>
      <c r="B13" s="12">
        <v>22062</v>
      </c>
      <c r="C13" s="12">
        <v>21175.980122000001</v>
      </c>
      <c r="D13" s="23">
        <v>19637</v>
      </c>
      <c r="E13" s="23">
        <v>20092</v>
      </c>
      <c r="F13" s="23">
        <v>21978</v>
      </c>
      <c r="G13" s="23">
        <v>19863</v>
      </c>
      <c r="H13" s="23">
        <v>20465</v>
      </c>
      <c r="I13" s="23">
        <v>19524</v>
      </c>
      <c r="J13" s="28">
        <v>20149</v>
      </c>
      <c r="K13" s="28">
        <v>20247</v>
      </c>
      <c r="L13" s="28">
        <v>20152</v>
      </c>
      <c r="M13" s="28">
        <v>17867</v>
      </c>
      <c r="N13" s="28">
        <v>19202</v>
      </c>
      <c r="O13" s="28">
        <v>17190</v>
      </c>
      <c r="P13" s="28">
        <v>18184</v>
      </c>
      <c r="Q13" s="28">
        <v>18088</v>
      </c>
      <c r="R13" s="28">
        <v>22976</v>
      </c>
      <c r="S13" s="28">
        <v>24026</v>
      </c>
    </row>
    <row r="14" spans="1:19 16384:16384" x14ac:dyDescent="0.2">
      <c r="A14" s="37" t="s">
        <v>23</v>
      </c>
      <c r="B14" s="12">
        <v>423</v>
      </c>
      <c r="C14" s="12">
        <v>417.96877999999992</v>
      </c>
      <c r="D14" s="23">
        <v>591</v>
      </c>
      <c r="E14" s="23">
        <v>517</v>
      </c>
      <c r="F14" s="23">
        <v>586</v>
      </c>
      <c r="G14" s="23">
        <v>508</v>
      </c>
      <c r="H14" s="23">
        <v>713</v>
      </c>
      <c r="I14" s="23">
        <v>837</v>
      </c>
      <c r="J14" s="28">
        <v>588</v>
      </c>
      <c r="K14" s="28">
        <v>751</v>
      </c>
      <c r="L14" s="28">
        <v>621</v>
      </c>
      <c r="M14" s="29" t="s">
        <v>12</v>
      </c>
      <c r="N14" s="29" t="s">
        <v>12</v>
      </c>
      <c r="O14" s="29" t="s">
        <v>12</v>
      </c>
      <c r="P14" s="29" t="s">
        <v>12</v>
      </c>
      <c r="Q14" s="29" t="s">
        <v>12</v>
      </c>
      <c r="R14" s="29" t="s">
        <v>12</v>
      </c>
      <c r="S14" s="29" t="s">
        <v>12</v>
      </c>
      <c r="XFD14" s="29" t="s">
        <v>12</v>
      </c>
    </row>
    <row r="15" spans="1:19 16384:16384" x14ac:dyDescent="0.2">
      <c r="A15" s="37" t="s">
        <v>24</v>
      </c>
      <c r="B15" s="12"/>
      <c r="C15" s="12"/>
      <c r="D15" s="23"/>
      <c r="E15" s="23"/>
      <c r="F15" s="23"/>
      <c r="G15" s="23"/>
      <c r="H15" s="23"/>
      <c r="I15" s="23"/>
      <c r="J15" s="28"/>
      <c r="K15" s="28"/>
      <c r="L15" s="28"/>
      <c r="M15" s="29"/>
      <c r="N15" s="29"/>
      <c r="O15" s="29"/>
      <c r="P15" s="28">
        <v>12797</v>
      </c>
      <c r="Q15" s="28">
        <v>13837</v>
      </c>
      <c r="R15" s="28">
        <v>12588</v>
      </c>
      <c r="S15" s="28">
        <v>10962</v>
      </c>
    </row>
    <row r="16" spans="1:19 16384:16384" x14ac:dyDescent="0.2">
      <c r="A16" s="4"/>
      <c r="B16" s="12"/>
      <c r="C16" s="12"/>
      <c r="D16" s="23"/>
      <c r="E16" s="23"/>
      <c r="F16" s="23"/>
      <c r="G16" s="23"/>
      <c r="H16" s="23"/>
      <c r="I16" s="23"/>
      <c r="J16" s="21"/>
      <c r="K16" s="21"/>
      <c r="L16" s="21"/>
      <c r="M16" s="21"/>
      <c r="N16" s="21"/>
      <c r="O16" s="21"/>
      <c r="P16" s="21"/>
      <c r="Q16" s="21"/>
      <c r="R16" s="21"/>
      <c r="S16" s="21"/>
    </row>
    <row r="17" spans="1:19" ht="16.5" x14ac:dyDescent="0.2">
      <c r="A17" s="4" t="s">
        <v>7</v>
      </c>
      <c r="B17" s="12">
        <v>10944</v>
      </c>
      <c r="C17" s="12">
        <v>10912.266897</v>
      </c>
      <c r="D17" s="23">
        <v>12335</v>
      </c>
      <c r="E17" s="23">
        <v>12163</v>
      </c>
      <c r="F17" s="23">
        <v>12718</v>
      </c>
      <c r="G17" s="23">
        <v>13100</v>
      </c>
      <c r="H17" s="23">
        <v>15570</v>
      </c>
      <c r="I17" s="23">
        <v>17288</v>
      </c>
      <c r="J17" s="28">
        <v>16532</v>
      </c>
      <c r="K17" s="28">
        <v>16883</v>
      </c>
      <c r="L17" s="28">
        <v>20828</v>
      </c>
      <c r="M17" s="28">
        <v>25110</v>
      </c>
      <c r="N17" s="28">
        <v>24662</v>
      </c>
      <c r="O17" s="28">
        <v>26157</v>
      </c>
      <c r="P17" s="28">
        <v>13293</v>
      </c>
      <c r="Q17" s="28">
        <v>4902</v>
      </c>
      <c r="R17" s="28">
        <v>4322</v>
      </c>
      <c r="S17" s="28">
        <v>3228</v>
      </c>
    </row>
    <row r="18" spans="1:19" x14ac:dyDescent="0.2">
      <c r="A18" s="13"/>
      <c r="B18" s="12"/>
      <c r="C18" s="12"/>
      <c r="D18" s="23"/>
      <c r="E18" s="23"/>
      <c r="F18" s="23"/>
      <c r="G18" s="23"/>
      <c r="H18" s="23"/>
      <c r="I18" s="23"/>
      <c r="J18" s="22" t="s">
        <v>11</v>
      </c>
      <c r="K18" s="22" t="s">
        <v>11</v>
      </c>
      <c r="L18" s="22" t="s">
        <v>11</v>
      </c>
      <c r="M18" s="22" t="s">
        <v>11</v>
      </c>
      <c r="N18" s="22" t="s">
        <v>11</v>
      </c>
      <c r="O18" s="22" t="s">
        <v>11</v>
      </c>
      <c r="P18" s="22" t="s">
        <v>11</v>
      </c>
      <c r="Q18" s="22" t="s">
        <v>11</v>
      </c>
      <c r="R18" s="22" t="s">
        <v>11</v>
      </c>
      <c r="S18" s="22" t="s">
        <v>11</v>
      </c>
    </row>
    <row r="19" spans="1:19" x14ac:dyDescent="0.2">
      <c r="A19" s="36" t="s">
        <v>18</v>
      </c>
      <c r="B19" s="14">
        <v>1479</v>
      </c>
      <c r="C19" s="14">
        <v>-455.60667202300101</v>
      </c>
      <c r="D19" s="23">
        <f>D23-D9</f>
        <v>-148</v>
      </c>
      <c r="E19" s="23">
        <f>E23-E9</f>
        <v>-610</v>
      </c>
      <c r="F19" s="23">
        <f>F23-F9</f>
        <v>-931</v>
      </c>
      <c r="G19" s="23">
        <v>-628</v>
      </c>
      <c r="H19" s="23">
        <v>-364</v>
      </c>
      <c r="I19" s="23">
        <f>I23-I10</f>
        <v>43032</v>
      </c>
      <c r="J19" s="28">
        <v>-526</v>
      </c>
      <c r="K19" s="28">
        <v>-245</v>
      </c>
      <c r="L19" s="28">
        <v>-219</v>
      </c>
      <c r="M19" s="28">
        <v>101</v>
      </c>
      <c r="N19" s="28">
        <v>-512</v>
      </c>
      <c r="O19" s="28">
        <v>-384</v>
      </c>
      <c r="P19" s="28">
        <v>-329</v>
      </c>
      <c r="Q19" s="28">
        <v>-376</v>
      </c>
      <c r="R19" s="28">
        <v>-1306</v>
      </c>
      <c r="S19" s="28">
        <v>-365</v>
      </c>
    </row>
    <row r="20" spans="1:19" x14ac:dyDescent="0.2">
      <c r="A20" s="8"/>
      <c r="B20" s="10"/>
      <c r="C20" s="10"/>
      <c r="D20" s="22" t="s">
        <v>10</v>
      </c>
      <c r="E20" s="22" t="s">
        <v>10</v>
      </c>
      <c r="F20" s="22" t="s">
        <v>10</v>
      </c>
      <c r="G20" s="22" t="s">
        <v>10</v>
      </c>
      <c r="H20" s="22" t="s">
        <v>10</v>
      </c>
      <c r="I20" s="22" t="s">
        <v>10</v>
      </c>
      <c r="J20" s="22" t="s">
        <v>10</v>
      </c>
      <c r="K20" s="22" t="s">
        <v>10</v>
      </c>
      <c r="L20" s="22" t="s">
        <v>10</v>
      </c>
      <c r="M20" s="22" t="s">
        <v>10</v>
      </c>
      <c r="N20" s="22" t="s">
        <v>10</v>
      </c>
      <c r="O20" s="22" t="s">
        <v>10</v>
      </c>
      <c r="P20" s="22" t="s">
        <v>10</v>
      </c>
      <c r="Q20" s="22" t="s">
        <v>10</v>
      </c>
      <c r="R20" s="22" t="s">
        <v>10</v>
      </c>
      <c r="S20" s="22" t="s">
        <v>10</v>
      </c>
    </row>
    <row r="21" spans="1:19" ht="15" x14ac:dyDescent="0.25">
      <c r="A21" s="25" t="s">
        <v>1</v>
      </c>
      <c r="B21" s="31"/>
      <c r="C21" s="31"/>
      <c r="D21" s="32"/>
      <c r="E21" s="32"/>
      <c r="F21" s="32"/>
      <c r="G21" s="32"/>
      <c r="H21" s="32"/>
      <c r="I21" s="32"/>
      <c r="J21" s="32"/>
      <c r="K21" s="32"/>
      <c r="L21" s="32"/>
      <c r="M21" s="32"/>
      <c r="N21" s="32"/>
      <c r="O21" s="32"/>
      <c r="P21" s="32"/>
      <c r="Q21" s="32"/>
      <c r="R21" s="32"/>
      <c r="S21" s="32"/>
    </row>
    <row r="22" spans="1:19" x14ac:dyDescent="0.2">
      <c r="A22" s="4"/>
      <c r="B22" s="11"/>
      <c r="C22" s="11"/>
      <c r="D22" s="21"/>
      <c r="E22" s="21"/>
      <c r="F22" s="21"/>
      <c r="G22" s="21"/>
      <c r="H22" s="21"/>
      <c r="I22" s="21"/>
      <c r="J22" s="21"/>
      <c r="K22" s="21"/>
      <c r="L22" s="21"/>
      <c r="M22" s="21"/>
      <c r="N22" s="21"/>
      <c r="O22" s="21"/>
      <c r="P22" s="21"/>
      <c r="Q22" s="21"/>
      <c r="R22" s="21"/>
      <c r="S22" s="21"/>
    </row>
    <row r="23" spans="1:19" x14ac:dyDescent="0.2">
      <c r="A23" s="33" t="s">
        <v>14</v>
      </c>
      <c r="B23" s="15">
        <f t="shared" ref="B23:R23" si="2">SUM(B24:B26)</f>
        <v>38679</v>
      </c>
      <c r="C23" s="15">
        <f t="shared" si="2"/>
        <v>39212.640648376997</v>
      </c>
      <c r="D23" s="24">
        <f t="shared" si="2"/>
        <v>40084</v>
      </c>
      <c r="E23" s="24">
        <f t="shared" si="2"/>
        <v>39681</v>
      </c>
      <c r="F23" s="24">
        <f t="shared" si="2"/>
        <v>39919</v>
      </c>
      <c r="G23" s="24">
        <f t="shared" si="2"/>
        <v>36842</v>
      </c>
      <c r="H23" s="24">
        <f t="shared" si="2"/>
        <v>42345</v>
      </c>
      <c r="I23" s="24">
        <f t="shared" si="2"/>
        <v>43032</v>
      </c>
      <c r="J23" s="24">
        <f t="shared" si="2"/>
        <v>42893</v>
      </c>
      <c r="K23" s="24">
        <f t="shared" si="2"/>
        <v>41209</v>
      </c>
      <c r="L23" s="21">
        <f t="shared" si="2"/>
        <v>44695</v>
      </c>
      <c r="M23" s="21">
        <f t="shared" si="2"/>
        <v>47482</v>
      </c>
      <c r="N23" s="21">
        <f t="shared" si="2"/>
        <v>47972</v>
      </c>
      <c r="O23" s="21">
        <f t="shared" si="2"/>
        <v>46976</v>
      </c>
      <c r="P23" s="21">
        <f t="shared" si="2"/>
        <v>48472</v>
      </c>
      <c r="Q23" s="21">
        <f t="shared" si="2"/>
        <v>39323</v>
      </c>
      <c r="R23" s="21">
        <f t="shared" si="2"/>
        <v>42283</v>
      </c>
      <c r="S23" s="21">
        <v>41776</v>
      </c>
    </row>
    <row r="24" spans="1:19" ht="16.5" x14ac:dyDescent="0.2">
      <c r="A24" s="34" t="s">
        <v>15</v>
      </c>
      <c r="B24" s="12">
        <v>8299</v>
      </c>
      <c r="C24" s="12">
        <v>8763.3354651699992</v>
      </c>
      <c r="D24" s="23">
        <v>8444</v>
      </c>
      <c r="E24" s="23">
        <v>5824</v>
      </c>
      <c r="F24" s="23">
        <v>4713</v>
      </c>
      <c r="G24" s="23">
        <v>3061</v>
      </c>
      <c r="H24" s="23">
        <v>5652</v>
      </c>
      <c r="I24" s="23">
        <f>400+5062</f>
        <v>5462</v>
      </c>
      <c r="J24" s="28">
        <v>4845</v>
      </c>
      <c r="K24" s="28">
        <v>5006</v>
      </c>
      <c r="L24" s="28">
        <v>4196</v>
      </c>
      <c r="M24" s="28">
        <v>4333</v>
      </c>
      <c r="N24" s="28">
        <v>4926</v>
      </c>
      <c r="O24" s="28">
        <v>4919</v>
      </c>
      <c r="P24" s="28">
        <v>4873</v>
      </c>
      <c r="Q24" s="28">
        <v>4674</v>
      </c>
      <c r="R24" s="28">
        <v>4630</v>
      </c>
      <c r="S24" s="28">
        <v>4424</v>
      </c>
    </row>
    <row r="25" spans="1:19" ht="30.75" x14ac:dyDescent="0.2">
      <c r="A25" s="35" t="s">
        <v>16</v>
      </c>
      <c r="B25" s="12">
        <v>16412</v>
      </c>
      <c r="C25" s="12">
        <v>16471.962381207002</v>
      </c>
      <c r="D25" s="23">
        <v>16480</v>
      </c>
      <c r="E25" s="23">
        <v>16748</v>
      </c>
      <c r="F25" s="23">
        <v>17100</v>
      </c>
      <c r="G25" s="23">
        <v>17495</v>
      </c>
      <c r="H25" s="23">
        <v>17861</v>
      </c>
      <c r="I25" s="23">
        <v>17436</v>
      </c>
      <c r="J25" s="28">
        <v>16995</v>
      </c>
      <c r="K25" s="28">
        <v>17202</v>
      </c>
      <c r="L25" s="28">
        <v>16779</v>
      </c>
      <c r="M25" s="28">
        <v>16449</v>
      </c>
      <c r="N25" s="28">
        <v>16343</v>
      </c>
      <c r="O25" s="28">
        <v>16184</v>
      </c>
      <c r="P25" s="28">
        <v>18365</v>
      </c>
      <c r="Q25" s="28">
        <v>16150</v>
      </c>
      <c r="R25" s="28">
        <v>16455</v>
      </c>
      <c r="S25" s="28">
        <v>16579</v>
      </c>
    </row>
    <row r="26" spans="1:19" ht="16.5" x14ac:dyDescent="0.2">
      <c r="A26" s="34" t="s">
        <v>17</v>
      </c>
      <c r="B26" s="12">
        <v>13968</v>
      </c>
      <c r="C26" s="12">
        <v>13977.342801999997</v>
      </c>
      <c r="D26" s="23">
        <v>15160</v>
      </c>
      <c r="E26" s="23">
        <v>17109</v>
      </c>
      <c r="F26" s="23">
        <v>18106</v>
      </c>
      <c r="G26" s="23">
        <v>16286</v>
      </c>
      <c r="H26" s="23">
        <v>18832</v>
      </c>
      <c r="I26" s="23">
        <f>10181+9953</f>
        <v>20134</v>
      </c>
      <c r="J26" s="28">
        <v>21053</v>
      </c>
      <c r="K26" s="28">
        <v>19001</v>
      </c>
      <c r="L26" s="28">
        <v>23720</v>
      </c>
      <c r="M26" s="28">
        <v>26700</v>
      </c>
      <c r="N26" s="28">
        <v>26703</v>
      </c>
      <c r="O26" s="28">
        <v>25873</v>
      </c>
      <c r="P26" s="28">
        <v>25234</v>
      </c>
      <c r="Q26" s="28">
        <v>18499</v>
      </c>
      <c r="R26" s="28">
        <v>21198</v>
      </c>
      <c r="S26" s="28">
        <v>20773</v>
      </c>
    </row>
    <row r="27" spans="1:19" x14ac:dyDescent="0.2">
      <c r="A27" s="5" t="s">
        <v>2</v>
      </c>
      <c r="B27" s="16"/>
      <c r="C27" s="30"/>
      <c r="D27" s="30"/>
      <c r="E27" s="30"/>
      <c r="F27" s="30"/>
      <c r="G27" s="30"/>
      <c r="H27" s="30"/>
      <c r="I27" s="30"/>
      <c r="J27" s="30"/>
      <c r="K27" s="30"/>
      <c r="L27" s="30"/>
      <c r="M27" s="30"/>
      <c r="N27" s="30"/>
      <c r="O27" s="30"/>
      <c r="P27" s="30"/>
      <c r="Q27" s="30"/>
      <c r="R27" s="30"/>
      <c r="S27" s="30"/>
    </row>
    <row r="28" spans="1:19" x14ac:dyDescent="0.2">
      <c r="A28" s="17" t="s">
        <v>3</v>
      </c>
      <c r="B28" s="18"/>
    </row>
    <row r="29" spans="1:19" x14ac:dyDescent="0.2">
      <c r="A29" s="4" t="s">
        <v>6</v>
      </c>
      <c r="B29" s="11"/>
    </row>
    <row r="30" spans="1:19" x14ac:dyDescent="0.2">
      <c r="A30" s="4" t="s">
        <v>25</v>
      </c>
      <c r="B30" s="8"/>
    </row>
    <row r="31" spans="1:19" ht="30" customHeight="1" x14ac:dyDescent="0.2">
      <c r="A31" s="39" t="s">
        <v>26</v>
      </c>
      <c r="B31" s="39"/>
      <c r="C31" s="39"/>
      <c r="D31" s="39"/>
      <c r="E31" s="39"/>
      <c r="F31" s="39"/>
      <c r="G31" s="39"/>
      <c r="H31" s="39"/>
      <c r="I31" s="39"/>
    </row>
    <row r="32" spans="1:19" x14ac:dyDescent="0.2">
      <c r="A32" s="4" t="s">
        <v>4</v>
      </c>
      <c r="B32" s="4"/>
    </row>
    <row r="33" spans="1:2" x14ac:dyDescent="0.2">
      <c r="A33" s="4" t="s">
        <v>5</v>
      </c>
      <c r="B33" s="4"/>
    </row>
    <row r="34" spans="1:2" x14ac:dyDescent="0.2">
      <c r="A34" s="4" t="s">
        <v>4</v>
      </c>
      <c r="B34" s="4"/>
    </row>
    <row r="35" spans="1:2" x14ac:dyDescent="0.2">
      <c r="A35" s="4"/>
      <c r="B35" s="4"/>
    </row>
    <row r="36" spans="1:2" x14ac:dyDescent="0.2">
      <c r="A36" s="4" t="s">
        <v>4</v>
      </c>
      <c r="B36" s="4"/>
    </row>
  </sheetData>
  <mergeCells count="2">
    <mergeCell ref="B4:S4"/>
    <mergeCell ref="A31:I31"/>
  </mergeCells>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l-17</vt:lpstr>
      <vt:lpstr>'l-17'!Print_Area</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Bobby Ramsook</dc:creator>
  <cp:lastModifiedBy>Charbonneau, Michele</cp:lastModifiedBy>
  <cp:lastPrinted>2020-10-20T19:02:54Z</cp:lastPrinted>
  <dcterms:created xsi:type="dcterms:W3CDTF">2016-01-26T21:51:00Z</dcterms:created>
  <dcterms:modified xsi:type="dcterms:W3CDTF">2020-12-14T19:02:28Z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