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Transportation (M)\"/>
    </mc:Choice>
  </mc:AlternateContent>
  <bookViews>
    <workbookView xWindow="0" yWindow="0" windowWidth="28800" windowHeight="11835"/>
  </bookViews>
  <sheets>
    <sheet name="All Accidents" sheetId="3" r:id="rId1"/>
    <sheet name="Fatal Accidents" sheetId="4" r:id="rId2"/>
  </sheets>
  <definedNames>
    <definedName name="_xlnm.Print_Area" localSheetId="0">'All Accidents'!$A$1:$I$39</definedName>
    <definedName name="_xlnm.Print_Area" localSheetId="1">'Fatal Accidents'!$A$1:$I$36</definedName>
    <definedName name="_xlnm.Print_Area">#REF!</definedName>
    <definedName name="PRINT_AREA_MI">#REF!</definedName>
  </definedNames>
  <calcPr calcId="162913"/>
</workbook>
</file>

<file path=xl/calcChain.xml><?xml version="1.0" encoding="utf-8"?>
<calcChain xmlns="http://schemas.openxmlformats.org/spreadsheetml/2006/main">
  <c r="P7" i="4" l="1"/>
  <c r="P7" i="3"/>
  <c r="O7" i="4"/>
  <c r="N23" i="4"/>
  <c r="N21" i="4"/>
  <c r="N20" i="4"/>
  <c r="N19" i="4"/>
  <c r="N18" i="4"/>
  <c r="N14" i="4"/>
  <c r="N7" i="4" s="1"/>
  <c r="N13" i="4"/>
  <c r="N12" i="4"/>
  <c r="N11" i="4"/>
  <c r="M23" i="4"/>
  <c r="M21" i="4"/>
  <c r="M20" i="4"/>
  <c r="M19" i="4"/>
  <c r="M18" i="4"/>
  <c r="M14" i="4"/>
  <c r="M13" i="4"/>
  <c r="M12" i="4"/>
  <c r="M11" i="4"/>
  <c r="M7" i="4"/>
  <c r="O7" i="3"/>
  <c r="N7" i="3"/>
  <c r="M7" i="3"/>
  <c r="L7" i="4"/>
  <c r="L7" i="3"/>
  <c r="K7" i="4"/>
  <c r="J7" i="4"/>
  <c r="K7" i="3"/>
  <c r="I7" i="4"/>
  <c r="I7" i="3"/>
  <c r="H7" i="4"/>
  <c r="G7" i="4"/>
  <c r="H7" i="3"/>
  <c r="G7" i="3"/>
  <c r="B21" i="4"/>
  <c r="C21" i="4"/>
  <c r="B20" i="4"/>
  <c r="C20" i="4"/>
  <c r="B19" i="4"/>
  <c r="C19" i="4"/>
  <c r="B18" i="4"/>
  <c r="C18" i="4"/>
  <c r="B14" i="4"/>
  <c r="C14" i="4"/>
  <c r="B13" i="4"/>
  <c r="C13" i="4"/>
  <c r="B12" i="4"/>
  <c r="C12" i="4"/>
  <c r="B11" i="4"/>
  <c r="C11" i="4"/>
  <c r="D7" i="4"/>
  <c r="E7" i="4"/>
  <c r="F7" i="4"/>
  <c r="C7" i="3"/>
  <c r="B7" i="3"/>
  <c r="E7" i="3"/>
  <c r="F7" i="3"/>
  <c r="D7" i="3"/>
  <c r="B7" i="4"/>
  <c r="C7" i="4"/>
</calcChain>
</file>

<file path=xl/sharedStrings.xml><?xml version="1.0" encoding="utf-8"?>
<sst xmlns="http://schemas.openxmlformats.org/spreadsheetml/2006/main" count="56" uniqueCount="27">
  <si>
    <t>Motor Vehicle Accidents by Hour of Occurrence and by Day of Week</t>
  </si>
  <si>
    <t>Time Period</t>
  </si>
  <si>
    <t>Total</t>
  </si>
  <si>
    <t xml:space="preserve">  Hour of Occurrence</t>
  </si>
  <si>
    <t xml:space="preserve">          A.M.</t>
  </si>
  <si>
    <t xml:space="preserve">          P.M.</t>
  </si>
  <si>
    <t xml:space="preserve">    Not Stated</t>
  </si>
  <si>
    <t>Day of Week</t>
  </si>
  <si>
    <t xml:space="preserve">  Sunday</t>
  </si>
  <si>
    <t xml:space="preserve">  Monday</t>
  </si>
  <si>
    <t xml:space="preserve">  Tuesday</t>
  </si>
  <si>
    <t xml:space="preserve">  Wednesday</t>
  </si>
  <si>
    <t xml:space="preserve">  Thursday</t>
  </si>
  <si>
    <t xml:space="preserve">  Friday</t>
  </si>
  <si>
    <t xml:space="preserve">  Saturday</t>
  </si>
  <si>
    <t>SOURCE:  New York State Department of Motor Vehicles.</t>
  </si>
  <si>
    <t xml:space="preserve">    12:00  –   2:59</t>
  </si>
  <si>
    <t xml:space="preserve">      3:00  –   5:59</t>
  </si>
  <si>
    <t xml:space="preserve">      6:00  –   8:59</t>
  </si>
  <si>
    <t xml:space="preserve">      9:00  – 11:59</t>
  </si>
  <si>
    <r>
      <t>All Accidents</t>
    </r>
    <r>
      <rPr>
        <vertAlign val="superscript"/>
        <sz val="11"/>
        <rFont val="Arial"/>
        <family val="2"/>
      </rPr>
      <t>1,2,3</t>
    </r>
  </si>
  <si>
    <r>
      <t>Fatal Accidents</t>
    </r>
    <r>
      <rPr>
        <vertAlign val="superscript"/>
        <sz val="11"/>
        <rFont val="Arial"/>
        <family val="2"/>
      </rPr>
      <t>1</t>
    </r>
  </si>
  <si>
    <t>1  Figures based on submitted reports for reportable accidents. A reportable accident is one that involves injury or death, or damage of more than $1,000 to the property of any one person.</t>
  </si>
  <si>
    <t>2  Changes in data collection and reporting that began during 2001 with respect to property damage crashes have reduced the total number of crashes, since the changes resulted in fewer property damage crashes being captured in the statewide Accident Information System (AIS) maintained by the New York State Department of Motor Vehicles.</t>
  </si>
  <si>
    <t>3  Changes in data collection and reporting that began during 2006 with respect to property damage crashes have increased the total number of crashes, since the changes resulted in more property damage crashes being captured in the statewide Accident Information System (AIS) maintained by the New York State Department of Motor Vehicles. Consequently, data for 2006 and all subsequent years are not strictly comparable with data from prior years.</t>
  </si>
  <si>
    <t>Motor Vehicle Fatal Accidents by Hour of Occurrence and by Day of Week</t>
  </si>
  <si>
    <t>New York State—Selected Years 1999-2013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</si>
</sst>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4" x14ac:knownFonts="1">
    <font>
      <sz val="12"/>
      <name val="Rockwell"/>
    </font>
    <font>
      <sz val="11"/>
      <name val="Arial"/>
      <family val="2"/>
    </font>
    <font>
      <vertAlign val="superscript"/>
      <sz val="11"/>
      <name val="Arial"/>
      <family val="2"/>
    </font>
    <font>
      <b/>
      <sz val="16"/>
      <color indexed="8"/>
      <name val="Arial"/>
      <family val="2"/>
    </font>
  </fonts>
  <fills count="8">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9"/>
        <bgColor indexed="64"/>
      </patternFill>
    </fill>
    <fill>
      <patternFill patternType="solid">
        <fgColor rgb="FFC5D9F1"/>
        <bgColor indexed="64"/>
      </patternFill>
    </fill>
    <fill>
      <patternFill patternType="solid">
        <fgColor rgb="FFD9D9D9"/>
        <bgColor indexed="64"/>
      </patternFill>
    </fill>
  </fills>
  <borders count="5">
    <border>
      <left/>
      <right/>
      <top/>
      <bottom/>
      <diagonal/>
    </border>
    <border>
      <left/>
      <right/>
      <top/>
      <bottom style="thin">
        <color indexed="64"/>
      </bottom>
      <diagonal/>
    </border>
    <border>
      <left/>
      <right/>
      <top style="thin">
        <color indexed="8"/>
      </top>
      <bottom/>
      <diagonal/>
    </border>
    <border>
      <left/>
      <right/>
      <top style="thin">
        <color indexed="64"/>
      </top>
      <bottom style="thin">
        <color indexed="64"/>
      </bottom>
      <diagonal/>
    </border>
    <border>
      <left/>
      <right/>
      <top/>
      <bottom style="thin">
        <color indexed="8"/>
      </bottom>
      <diagonal/>
    </border>
  </borders>
  <cellStyleXfs count="1">
    <xf numFmtId="0" fontId="0" fillId="2" borderId="0"/>
  </cellStyleXfs>
  <cellXfs count="30">
    <xf numFmtId="0" fontId="0" fillId="2" borderId="0" xfId="0" applyNumberFormat="1"/>
    <xf numFmtId="5" fontId="1" fillId="2" borderId="0" xfId="0" applyNumberFormat="1" applyFont="1" applyProtection="1">
      <protection locked="0"/>
    </xf>
    <xf numFmtId="0" fontId="1" fillId="2" borderId="0" xfId="0" applyNumberFormat="1" applyFont="1"/>
    <xf numFmtId="0" fontId="1" fillId="2" borderId="1" xfId="0" applyNumberFormat="1" applyFont="1" applyBorder="1"/>
    <xf numFmtId="0" fontId="1" fillId="2" borderId="2" xfId="0" applyNumberFormat="1" applyFont="1" applyBorder="1"/>
    <xf numFmtId="0" fontId="1" fillId="2" borderId="4" xfId="0" applyNumberFormat="1" applyFont="1" applyBorder="1" applyProtection="1">
      <protection locked="0"/>
    </xf>
    <xf numFmtId="0" fontId="1" fillId="2" borderId="4" xfId="0" applyNumberFormat="1" applyFont="1" applyBorder="1"/>
    <xf numFmtId="0" fontId="1" fillId="2" borderId="0" xfId="0" applyNumberFormat="1" applyFont="1" applyBorder="1"/>
    <xf numFmtId="0" fontId="1" fillId="2" borderId="0" xfId="0" applyNumberFormat="1" applyFont="1" applyProtection="1">
      <protection locked="0"/>
    </xf>
    <xf numFmtId="3" fontId="1" fillId="2" borderId="0" xfId="0" applyNumberFormat="1" applyFont="1"/>
    <xf numFmtId="0" fontId="1" fillId="2" borderId="0" xfId="0" applyNumberFormat="1" applyFont="1" applyAlignment="1" applyProtection="1">
      <alignment horizontal="left"/>
      <protection locked="0"/>
    </xf>
    <xf numFmtId="3" fontId="1" fillId="2" borderId="2" xfId="0" applyNumberFormat="1" applyFont="1" applyBorder="1"/>
    <xf numFmtId="5" fontId="3" fillId="2" borderId="0" xfId="0" applyNumberFormat="1" applyFont="1" applyProtection="1">
      <protection locked="0"/>
    </xf>
    <xf numFmtId="0" fontId="1" fillId="3" borderId="0" xfId="0" applyNumberFormat="1" applyFont="1" applyFill="1" applyProtection="1">
      <protection locked="0"/>
    </xf>
    <xf numFmtId="3" fontId="1" fillId="3" borderId="0" xfId="0" applyNumberFormat="1" applyFont="1" applyFill="1"/>
    <xf numFmtId="0" fontId="1" fillId="3" borderId="0" xfId="0" applyNumberFormat="1" applyFont="1" applyFill="1"/>
    <xf numFmtId="0" fontId="1" fillId="4" borderId="0" xfId="0" applyNumberFormat="1" applyFont="1" applyFill="1" applyProtection="1">
      <protection locked="0"/>
    </xf>
    <xf numFmtId="3" fontId="1" fillId="4" borderId="0" xfId="0" applyNumberFormat="1" applyFont="1" applyFill="1" applyProtection="1">
      <protection locked="0"/>
    </xf>
    <xf numFmtId="0" fontId="0" fillId="3" borderId="0" xfId="0" applyNumberFormat="1" applyFill="1"/>
    <xf numFmtId="0" fontId="1" fillId="5" borderId="4" xfId="0" applyNumberFormat="1" applyFont="1" applyFill="1" applyBorder="1"/>
    <xf numFmtId="0" fontId="1" fillId="5" borderId="0" xfId="0" applyNumberFormat="1" applyFont="1" applyFill="1"/>
    <xf numFmtId="3" fontId="1" fillId="5" borderId="0" xfId="0" applyNumberFormat="1" applyFont="1" applyFill="1"/>
    <xf numFmtId="3" fontId="1" fillId="5" borderId="2" xfId="0" applyNumberFormat="1" applyFont="1" applyFill="1" applyBorder="1"/>
    <xf numFmtId="3" fontId="1" fillId="4" borderId="0" xfId="0" applyNumberFormat="1" applyFont="1" applyFill="1"/>
    <xf numFmtId="5" fontId="1" fillId="2" borderId="3" xfId="0" applyNumberFormat="1" applyFont="1" applyBorder="1" applyAlignment="1" applyProtection="1">
      <alignment horizontal="center"/>
      <protection locked="0"/>
    </xf>
    <xf numFmtId="5" fontId="1" fillId="2" borderId="0" xfId="0" applyNumberFormat="1" applyFont="1" applyAlignment="1" applyProtection="1">
      <alignment horizontal="left" wrapText="1"/>
      <protection locked="0"/>
    </xf>
    <xf numFmtId="0" fontId="1" fillId="2" borderId="0" xfId="0" applyNumberFormat="1" applyFont="1" applyAlignment="1">
      <alignment horizontal="left" wrapText="1"/>
    </xf>
    <xf numFmtId="3" fontId="1" fillId="6" borderId="0" xfId="0" applyNumberFormat="1" applyFont="1" applyFill="1" applyProtection="1">
      <protection locked="0"/>
    </xf>
    <xf numFmtId="3" fontId="1" fillId="6" borderId="0" xfId="0" applyNumberFormat="1" applyFont="1" applyFill="1"/>
    <xf numFmtId="3" fontId="1" fillId="7" borderId="0" xfId="0" applyNumberFormat="1" applyFont="1" applyFill="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zoomScaleNormal="100" workbookViewId="0"/>
  </sheetViews>
  <sheetFormatPr defaultColWidth="11.44140625" defaultRowHeight="14.25" x14ac:dyDescent="0.2"/>
  <cols>
    <col min="1" max="1" width="16.44140625" style="2" customWidth="1"/>
    <col min="2" max="9" width="9.77734375" style="2" customWidth="1"/>
    <col min="10" max="16384" width="11.44140625" style="2"/>
  </cols>
  <sheetData>
    <row r="1" spans="1:16" ht="20.25" x14ac:dyDescent="0.3">
      <c r="A1" s="12" t="s">
        <v>0</v>
      </c>
      <c r="B1" s="12"/>
      <c r="C1" s="12"/>
      <c r="D1" s="12"/>
      <c r="E1" s="12"/>
      <c r="F1" s="1"/>
      <c r="H1" s="1"/>
    </row>
    <row r="2" spans="1:16" ht="20.25" x14ac:dyDescent="0.3">
      <c r="A2" s="12" t="s">
        <v>26</v>
      </c>
      <c r="B2" s="12"/>
      <c r="C2" s="12"/>
      <c r="D2" s="12"/>
      <c r="E2" s="12"/>
      <c r="H2" s="1"/>
    </row>
    <row r="3" spans="1:16" x14ac:dyDescent="0.2">
      <c r="A3" s="1"/>
      <c r="B3" s="1"/>
      <c r="C3" s="1"/>
      <c r="D3" s="1"/>
      <c r="E3" s="1"/>
      <c r="F3" s="1"/>
      <c r="G3" s="1"/>
      <c r="H3" s="1"/>
      <c r="I3" s="1"/>
    </row>
    <row r="4" spans="1:16" ht="17.25" customHeight="1" x14ac:dyDescent="0.2">
      <c r="A4" s="4"/>
      <c r="B4" s="24" t="s">
        <v>20</v>
      </c>
      <c r="C4" s="24"/>
      <c r="D4" s="24"/>
      <c r="E4" s="24"/>
      <c r="F4" s="24"/>
      <c r="G4" s="24"/>
      <c r="H4" s="24"/>
      <c r="I4" s="24"/>
      <c r="J4" s="24"/>
      <c r="K4" s="24"/>
      <c r="L4" s="24"/>
      <c r="M4" s="24"/>
      <c r="N4" s="24"/>
      <c r="O4" s="24"/>
      <c r="P4" s="24"/>
    </row>
    <row r="5" spans="1:16" x14ac:dyDescent="0.2">
      <c r="A5" s="5" t="s">
        <v>1</v>
      </c>
      <c r="B5" s="6">
        <v>2013</v>
      </c>
      <c r="C5" s="6">
        <v>2012</v>
      </c>
      <c r="D5" s="6">
        <v>2011</v>
      </c>
      <c r="E5" s="6">
        <v>2010</v>
      </c>
      <c r="F5" s="6">
        <v>2009</v>
      </c>
      <c r="G5" s="6">
        <v>2008</v>
      </c>
      <c r="H5" s="6">
        <v>2007</v>
      </c>
      <c r="I5" s="6">
        <v>2006</v>
      </c>
      <c r="J5" s="6">
        <v>2005</v>
      </c>
      <c r="K5" s="6">
        <v>2004</v>
      </c>
      <c r="L5" s="6">
        <v>2003</v>
      </c>
      <c r="M5" s="19">
        <v>2002</v>
      </c>
      <c r="N5" s="19">
        <v>2001</v>
      </c>
      <c r="O5" s="19">
        <v>2000</v>
      </c>
      <c r="P5" s="5">
        <v>1999</v>
      </c>
    </row>
    <row r="6" spans="1:16" x14ac:dyDescent="0.2">
      <c r="M6" s="20"/>
      <c r="N6" s="20"/>
      <c r="O6" s="20"/>
    </row>
    <row r="7" spans="1:16" x14ac:dyDescent="0.2">
      <c r="A7" s="16" t="s">
        <v>2</v>
      </c>
      <c r="B7" s="17">
        <f t="shared" ref="B7:I7" si="0">SUM(B11:B23)</f>
        <v>304804</v>
      </c>
      <c r="C7" s="17">
        <f t="shared" si="0"/>
        <v>294757</v>
      </c>
      <c r="D7" s="17">
        <f t="shared" si="0"/>
        <v>307550</v>
      </c>
      <c r="E7" s="17">
        <f t="shared" si="0"/>
        <v>315377</v>
      </c>
      <c r="F7" s="17">
        <f t="shared" si="0"/>
        <v>314974</v>
      </c>
      <c r="G7" s="17">
        <f t="shared" si="0"/>
        <v>316231</v>
      </c>
      <c r="H7" s="17">
        <f t="shared" si="0"/>
        <v>323106</v>
      </c>
      <c r="I7" s="17">
        <f t="shared" si="0"/>
        <v>270700</v>
      </c>
      <c r="J7" s="27">
        <v>225848</v>
      </c>
      <c r="K7" s="27">
        <f t="shared" ref="K7:P7" si="1">SUM(K11:K23)</f>
        <v>232758</v>
      </c>
      <c r="L7" s="27">
        <f t="shared" si="1"/>
        <v>246926</v>
      </c>
      <c r="M7" s="28">
        <f t="shared" si="1"/>
        <v>253710</v>
      </c>
      <c r="N7" s="28">
        <f t="shared" si="1"/>
        <v>331979</v>
      </c>
      <c r="O7" s="28">
        <f t="shared" si="1"/>
        <v>392245</v>
      </c>
      <c r="P7" s="27">
        <f t="shared" si="1"/>
        <v>356981</v>
      </c>
    </row>
    <row r="8" spans="1:16" x14ac:dyDescent="0.2">
      <c r="B8" s="9"/>
      <c r="C8" s="9"/>
      <c r="D8" s="9"/>
      <c r="E8" s="9"/>
      <c r="F8" s="9"/>
      <c r="G8" s="9"/>
      <c r="H8" s="9"/>
      <c r="I8" s="9"/>
      <c r="J8" s="9"/>
      <c r="K8" s="9"/>
      <c r="L8" s="9"/>
      <c r="M8" s="21"/>
      <c r="N8" s="21"/>
      <c r="O8" s="21"/>
      <c r="P8" s="9"/>
    </row>
    <row r="9" spans="1:16" x14ac:dyDescent="0.2">
      <c r="A9" s="13" t="s">
        <v>3</v>
      </c>
      <c r="B9" s="14"/>
      <c r="C9" s="14"/>
      <c r="D9" s="14"/>
      <c r="E9" s="14"/>
      <c r="F9" s="14"/>
      <c r="G9" s="14"/>
      <c r="H9" s="14"/>
      <c r="I9" s="29"/>
      <c r="J9" s="29"/>
      <c r="K9" s="29"/>
      <c r="L9" s="29"/>
      <c r="M9" s="29"/>
      <c r="N9" s="29"/>
      <c r="O9" s="29"/>
      <c r="P9" s="29"/>
    </row>
    <row r="10" spans="1:16" x14ac:dyDescent="0.2">
      <c r="A10" s="8" t="s">
        <v>4</v>
      </c>
      <c r="B10" s="9"/>
      <c r="C10" s="9"/>
      <c r="D10" s="9"/>
      <c r="E10" s="9"/>
      <c r="F10" s="9"/>
      <c r="G10" s="9"/>
      <c r="H10" s="9"/>
      <c r="I10" s="9"/>
      <c r="J10" s="9"/>
      <c r="K10" s="9"/>
      <c r="L10" s="9"/>
      <c r="M10" s="21"/>
      <c r="N10" s="21"/>
      <c r="O10" s="21"/>
      <c r="P10" s="9"/>
    </row>
    <row r="11" spans="1:16" x14ac:dyDescent="0.2">
      <c r="A11" s="10" t="s">
        <v>16</v>
      </c>
      <c r="B11" s="9">
        <v>12503</v>
      </c>
      <c r="C11" s="9">
        <v>12765</v>
      </c>
      <c r="D11" s="9">
        <v>13241</v>
      </c>
      <c r="E11" s="9">
        <v>13615</v>
      </c>
      <c r="F11" s="9">
        <v>13838</v>
      </c>
      <c r="G11" s="9">
        <v>14078</v>
      </c>
      <c r="H11" s="9">
        <v>14515</v>
      </c>
      <c r="I11" s="9">
        <v>11941</v>
      </c>
      <c r="J11" s="9">
        <v>8842</v>
      </c>
      <c r="K11" s="9">
        <v>10183</v>
      </c>
      <c r="L11" s="9">
        <v>11678</v>
      </c>
      <c r="M11" s="21">
        <v>10900</v>
      </c>
      <c r="N11" s="21">
        <v>15122</v>
      </c>
      <c r="O11" s="21">
        <v>18801</v>
      </c>
      <c r="P11" s="9">
        <v>17228</v>
      </c>
    </row>
    <row r="12" spans="1:16" x14ac:dyDescent="0.2">
      <c r="A12" s="10" t="s">
        <v>17</v>
      </c>
      <c r="B12" s="9">
        <v>12050</v>
      </c>
      <c r="C12" s="9">
        <v>11716</v>
      </c>
      <c r="D12" s="9">
        <v>11939</v>
      </c>
      <c r="E12" s="9">
        <v>11797</v>
      </c>
      <c r="F12" s="9">
        <v>12086</v>
      </c>
      <c r="G12" s="9">
        <v>12443</v>
      </c>
      <c r="H12" s="9">
        <v>12703</v>
      </c>
      <c r="I12" s="9">
        <v>10398</v>
      </c>
      <c r="J12" s="9">
        <v>7514</v>
      </c>
      <c r="K12" s="9">
        <v>9359</v>
      </c>
      <c r="L12" s="9">
        <v>10438</v>
      </c>
      <c r="M12" s="21">
        <v>8841</v>
      </c>
      <c r="N12" s="21">
        <v>11357</v>
      </c>
      <c r="O12" s="21">
        <v>14940</v>
      </c>
      <c r="P12" s="9">
        <v>13877</v>
      </c>
    </row>
    <row r="13" spans="1:16" x14ac:dyDescent="0.2">
      <c r="A13" s="10" t="s">
        <v>18</v>
      </c>
      <c r="B13" s="9">
        <v>38513</v>
      </c>
      <c r="C13" s="9">
        <v>35711</v>
      </c>
      <c r="D13" s="9">
        <v>37548</v>
      </c>
      <c r="E13" s="9">
        <v>38245</v>
      </c>
      <c r="F13" s="9">
        <v>37634</v>
      </c>
      <c r="G13" s="9">
        <v>39645</v>
      </c>
      <c r="H13" s="9">
        <v>40715</v>
      </c>
      <c r="I13" s="9">
        <v>32024</v>
      </c>
      <c r="J13" s="9">
        <v>26319</v>
      </c>
      <c r="K13" s="9">
        <v>27045</v>
      </c>
      <c r="L13" s="9">
        <v>28707</v>
      </c>
      <c r="M13" s="21">
        <v>26685</v>
      </c>
      <c r="N13" s="21">
        <v>36753</v>
      </c>
      <c r="O13" s="21">
        <v>46277</v>
      </c>
      <c r="P13" s="9">
        <v>42804</v>
      </c>
    </row>
    <row r="14" spans="1:16" x14ac:dyDescent="0.2">
      <c r="A14" s="10" t="s">
        <v>19</v>
      </c>
      <c r="B14" s="9">
        <v>41131</v>
      </c>
      <c r="C14" s="9">
        <v>39699</v>
      </c>
      <c r="D14" s="9">
        <v>41961</v>
      </c>
      <c r="E14" s="9">
        <v>42300</v>
      </c>
      <c r="F14" s="9">
        <v>42138</v>
      </c>
      <c r="G14" s="9">
        <v>42333</v>
      </c>
      <c r="H14" s="9">
        <v>43695</v>
      </c>
      <c r="I14" s="9">
        <v>35196</v>
      </c>
      <c r="J14" s="9">
        <v>29052</v>
      </c>
      <c r="K14" s="9">
        <v>30542</v>
      </c>
      <c r="L14" s="9">
        <v>32509</v>
      </c>
      <c r="M14" s="21">
        <v>30991</v>
      </c>
      <c r="N14" s="21">
        <v>42986</v>
      </c>
      <c r="O14" s="21">
        <v>52688</v>
      </c>
      <c r="P14" s="9">
        <v>48401</v>
      </c>
    </row>
    <row r="15" spans="1:16" x14ac:dyDescent="0.2">
      <c r="A15" s="8"/>
      <c r="B15" s="9"/>
      <c r="C15" s="9"/>
      <c r="D15" s="9"/>
      <c r="E15" s="9"/>
      <c r="F15" s="9"/>
      <c r="G15" s="9"/>
      <c r="H15" s="9"/>
      <c r="I15" s="9"/>
      <c r="J15" s="9"/>
      <c r="K15" s="9"/>
      <c r="L15" s="9"/>
      <c r="M15" s="21"/>
      <c r="N15" s="21"/>
      <c r="O15" s="21"/>
      <c r="P15" s="9"/>
    </row>
    <row r="16" spans="1:16" x14ac:dyDescent="0.2">
      <c r="A16" s="8"/>
      <c r="B16" s="9"/>
      <c r="C16" s="9"/>
      <c r="D16" s="9"/>
      <c r="E16" s="9"/>
      <c r="F16" s="9"/>
      <c r="G16" s="9"/>
      <c r="H16" s="9"/>
      <c r="I16" s="9"/>
      <c r="J16" s="9"/>
      <c r="K16" s="9"/>
      <c r="L16" s="9"/>
      <c r="M16" s="21"/>
      <c r="N16" s="21"/>
      <c r="O16" s="21"/>
      <c r="P16" s="9"/>
    </row>
    <row r="17" spans="1:16" x14ac:dyDescent="0.2">
      <c r="A17" s="8" t="s">
        <v>5</v>
      </c>
      <c r="B17" s="9"/>
      <c r="C17" s="9"/>
      <c r="D17" s="9"/>
      <c r="E17" s="9"/>
      <c r="F17" s="9"/>
      <c r="G17" s="9"/>
      <c r="H17" s="9"/>
      <c r="I17" s="9"/>
      <c r="J17" s="9"/>
      <c r="K17" s="9"/>
      <c r="L17" s="9"/>
      <c r="M17" s="21"/>
      <c r="N17" s="21"/>
      <c r="O17" s="21"/>
      <c r="P17" s="9"/>
    </row>
    <row r="18" spans="1:16" x14ac:dyDescent="0.2">
      <c r="A18" s="10" t="s">
        <v>16</v>
      </c>
      <c r="B18" s="9">
        <v>52879</v>
      </c>
      <c r="C18" s="9">
        <v>51504</v>
      </c>
      <c r="D18" s="9">
        <v>53017</v>
      </c>
      <c r="E18" s="9">
        <v>55362</v>
      </c>
      <c r="F18" s="9">
        <v>54822</v>
      </c>
      <c r="G18" s="9">
        <v>54011</v>
      </c>
      <c r="H18" s="9">
        <v>55156</v>
      </c>
      <c r="I18" s="9">
        <v>45893</v>
      </c>
      <c r="J18" s="9">
        <v>38421</v>
      </c>
      <c r="K18" s="9">
        <v>39906</v>
      </c>
      <c r="L18" s="9">
        <v>41323</v>
      </c>
      <c r="M18" s="21">
        <v>42739</v>
      </c>
      <c r="N18" s="21">
        <v>57901</v>
      </c>
      <c r="O18" s="21">
        <v>68027</v>
      </c>
      <c r="P18" s="9">
        <v>62337</v>
      </c>
    </row>
    <row r="19" spans="1:16" x14ac:dyDescent="0.2">
      <c r="A19" s="10" t="s">
        <v>17</v>
      </c>
      <c r="B19" s="9">
        <v>67277</v>
      </c>
      <c r="C19" s="9">
        <v>65189</v>
      </c>
      <c r="D19" s="9">
        <v>67869</v>
      </c>
      <c r="E19" s="9">
        <v>69116</v>
      </c>
      <c r="F19" s="9">
        <v>69436</v>
      </c>
      <c r="G19" s="9">
        <v>69051</v>
      </c>
      <c r="H19" s="9">
        <v>69817</v>
      </c>
      <c r="I19" s="9">
        <v>59566</v>
      </c>
      <c r="J19" s="9">
        <v>48677</v>
      </c>
      <c r="K19" s="9">
        <v>49325</v>
      </c>
      <c r="L19" s="9">
        <v>50478</v>
      </c>
      <c r="M19" s="21">
        <v>55526</v>
      </c>
      <c r="N19" s="21">
        <v>73320</v>
      </c>
      <c r="O19" s="21">
        <v>86162</v>
      </c>
      <c r="P19" s="9">
        <v>79351</v>
      </c>
    </row>
    <row r="20" spans="1:16" x14ac:dyDescent="0.2">
      <c r="A20" s="10" t="s">
        <v>18</v>
      </c>
      <c r="B20" s="9">
        <v>44875</v>
      </c>
      <c r="C20" s="9">
        <v>43485</v>
      </c>
      <c r="D20" s="9">
        <v>44544</v>
      </c>
      <c r="E20" s="9">
        <v>45407</v>
      </c>
      <c r="F20" s="9">
        <v>45531</v>
      </c>
      <c r="G20" s="9">
        <v>44739</v>
      </c>
      <c r="H20" s="9">
        <v>45341</v>
      </c>
      <c r="I20" s="9">
        <v>38853</v>
      </c>
      <c r="J20" s="9">
        <v>32361</v>
      </c>
      <c r="K20" s="9">
        <v>31849</v>
      </c>
      <c r="L20" s="9">
        <v>33195</v>
      </c>
      <c r="M20" s="21">
        <v>36709</v>
      </c>
      <c r="N20" s="21">
        <v>49560</v>
      </c>
      <c r="O20" s="21">
        <v>58655</v>
      </c>
      <c r="P20" s="9">
        <v>52688</v>
      </c>
    </row>
    <row r="21" spans="1:16" x14ac:dyDescent="0.2">
      <c r="A21" s="10" t="s">
        <v>19</v>
      </c>
      <c r="B21" s="9">
        <v>25750</v>
      </c>
      <c r="C21" s="9">
        <v>25040</v>
      </c>
      <c r="D21" s="9">
        <v>26133</v>
      </c>
      <c r="E21" s="9">
        <v>26596</v>
      </c>
      <c r="F21" s="9">
        <v>27014</v>
      </c>
      <c r="G21" s="9">
        <v>27189</v>
      </c>
      <c r="H21" s="9">
        <v>27682</v>
      </c>
      <c r="I21" s="9">
        <v>23085</v>
      </c>
      <c r="J21" s="9">
        <v>18706</v>
      </c>
      <c r="K21" s="9">
        <v>18574</v>
      </c>
      <c r="L21" s="9">
        <v>20219</v>
      </c>
      <c r="M21" s="21">
        <v>22904</v>
      </c>
      <c r="N21" s="21">
        <v>31479</v>
      </c>
      <c r="O21" s="21">
        <v>36818</v>
      </c>
      <c r="P21" s="9">
        <v>31632</v>
      </c>
    </row>
    <row r="22" spans="1:16" x14ac:dyDescent="0.2">
      <c r="A22" s="8"/>
      <c r="B22" s="9"/>
      <c r="C22" s="9"/>
      <c r="D22" s="9"/>
      <c r="E22" s="9"/>
      <c r="F22" s="9"/>
      <c r="G22" s="9"/>
      <c r="H22" s="9"/>
      <c r="I22" s="9"/>
      <c r="J22" s="9"/>
      <c r="K22" s="9"/>
      <c r="L22" s="9"/>
      <c r="M22" s="21"/>
      <c r="N22" s="21"/>
      <c r="O22" s="21"/>
      <c r="P22" s="9"/>
    </row>
    <row r="23" spans="1:16" x14ac:dyDescent="0.2">
      <c r="A23" s="8" t="s">
        <v>6</v>
      </c>
      <c r="B23" s="9">
        <v>9826</v>
      </c>
      <c r="C23" s="9">
        <v>9648</v>
      </c>
      <c r="D23" s="9">
        <v>11298</v>
      </c>
      <c r="E23" s="9">
        <v>12939</v>
      </c>
      <c r="F23" s="9">
        <v>12475</v>
      </c>
      <c r="G23" s="9">
        <v>12742</v>
      </c>
      <c r="H23" s="9">
        <v>13482</v>
      </c>
      <c r="I23" s="9">
        <v>13744</v>
      </c>
      <c r="J23" s="9">
        <v>15956</v>
      </c>
      <c r="K23" s="9">
        <v>15975</v>
      </c>
      <c r="L23" s="9">
        <v>18379</v>
      </c>
      <c r="M23" s="21">
        <v>18415</v>
      </c>
      <c r="N23" s="21">
        <v>13501</v>
      </c>
      <c r="O23" s="21">
        <v>9877</v>
      </c>
      <c r="P23" s="9">
        <v>8663</v>
      </c>
    </row>
    <row r="24" spans="1:16" x14ac:dyDescent="0.2">
      <c r="B24" s="9"/>
      <c r="C24" s="9"/>
      <c r="D24" s="9"/>
      <c r="E24" s="9"/>
      <c r="F24" s="9"/>
      <c r="G24" s="9"/>
      <c r="H24" s="9"/>
      <c r="I24" s="9"/>
      <c r="J24" s="9"/>
      <c r="K24" s="9"/>
      <c r="L24" s="9"/>
      <c r="M24" s="21"/>
      <c r="N24" s="21"/>
      <c r="O24" s="21"/>
      <c r="P24" s="9"/>
    </row>
    <row r="25" spans="1:16" x14ac:dyDescent="0.2">
      <c r="A25" s="13" t="s">
        <v>7</v>
      </c>
      <c r="B25" s="14"/>
      <c r="C25" s="14"/>
      <c r="D25" s="14"/>
      <c r="E25" s="14"/>
      <c r="F25" s="14"/>
      <c r="G25" s="14"/>
      <c r="H25" s="14"/>
      <c r="I25" s="15"/>
      <c r="J25" s="29"/>
      <c r="K25" s="29"/>
      <c r="L25" s="29"/>
      <c r="M25" s="29"/>
      <c r="N25" s="29"/>
      <c r="O25" s="29"/>
      <c r="P25" s="29"/>
    </row>
    <row r="26" spans="1:16" x14ac:dyDescent="0.2">
      <c r="A26" s="8" t="s">
        <v>8</v>
      </c>
      <c r="B26" s="9">
        <v>33473</v>
      </c>
      <c r="C26" s="9">
        <v>33628</v>
      </c>
      <c r="D26" s="9">
        <v>33846</v>
      </c>
      <c r="E26" s="9">
        <v>36178</v>
      </c>
      <c r="F26" s="9">
        <v>36916</v>
      </c>
      <c r="G26" s="9">
        <v>35595</v>
      </c>
      <c r="H26" s="9">
        <v>37075</v>
      </c>
      <c r="I26" s="9">
        <v>31282</v>
      </c>
      <c r="J26" s="9">
        <v>25040</v>
      </c>
      <c r="K26" s="9">
        <v>26612</v>
      </c>
      <c r="L26" s="9">
        <v>28074</v>
      </c>
      <c r="M26" s="21">
        <v>28344</v>
      </c>
      <c r="N26" s="21">
        <v>37193</v>
      </c>
      <c r="O26" s="21">
        <v>44928</v>
      </c>
      <c r="P26" s="9">
        <v>40209</v>
      </c>
    </row>
    <row r="27" spans="1:16" x14ac:dyDescent="0.2">
      <c r="A27" s="8" t="s">
        <v>9</v>
      </c>
      <c r="B27" s="9">
        <v>43336</v>
      </c>
      <c r="C27" s="9">
        <v>41017</v>
      </c>
      <c r="D27" s="9">
        <v>42399</v>
      </c>
      <c r="E27" s="9">
        <v>44527</v>
      </c>
      <c r="F27" s="9">
        <v>43815</v>
      </c>
      <c r="G27" s="9">
        <v>42504</v>
      </c>
      <c r="H27" s="9">
        <v>47301</v>
      </c>
      <c r="I27" s="9">
        <v>37330</v>
      </c>
      <c r="J27" s="9">
        <v>31416</v>
      </c>
      <c r="K27" s="9">
        <v>33686</v>
      </c>
      <c r="L27" s="9">
        <v>36152</v>
      </c>
      <c r="M27" s="21">
        <v>36564</v>
      </c>
      <c r="N27" s="21">
        <v>48425</v>
      </c>
      <c r="O27" s="21">
        <v>53624</v>
      </c>
      <c r="P27" s="9">
        <v>52538</v>
      </c>
    </row>
    <row r="28" spans="1:16" x14ac:dyDescent="0.2">
      <c r="A28" s="8" t="s">
        <v>10</v>
      </c>
      <c r="B28" s="9">
        <v>46710</v>
      </c>
      <c r="C28" s="9">
        <v>42323</v>
      </c>
      <c r="D28" s="9">
        <v>45778</v>
      </c>
      <c r="E28" s="9">
        <v>46721</v>
      </c>
      <c r="F28" s="9">
        <v>45574</v>
      </c>
      <c r="G28" s="9">
        <v>48638</v>
      </c>
      <c r="H28" s="9">
        <v>45531</v>
      </c>
      <c r="I28" s="9">
        <v>38938</v>
      </c>
      <c r="J28" s="9">
        <v>33297</v>
      </c>
      <c r="K28" s="9">
        <v>34723</v>
      </c>
      <c r="L28" s="9">
        <v>35829</v>
      </c>
      <c r="M28" s="21">
        <v>36294</v>
      </c>
      <c r="N28" s="21">
        <v>47177</v>
      </c>
      <c r="O28" s="21">
        <v>56041</v>
      </c>
      <c r="P28" s="9">
        <v>52314</v>
      </c>
    </row>
    <row r="29" spans="1:16" x14ac:dyDescent="0.2">
      <c r="A29" s="8" t="s">
        <v>11</v>
      </c>
      <c r="B29" s="9">
        <v>44452</v>
      </c>
      <c r="C29" s="9">
        <v>42720</v>
      </c>
      <c r="D29" s="9">
        <v>46571</v>
      </c>
      <c r="E29" s="9">
        <v>48121</v>
      </c>
      <c r="F29" s="9">
        <v>46768</v>
      </c>
      <c r="G29" s="9">
        <v>48182</v>
      </c>
      <c r="H29" s="9">
        <v>46988</v>
      </c>
      <c r="I29" s="9">
        <v>39727</v>
      </c>
      <c r="J29" s="9">
        <v>33903</v>
      </c>
      <c r="K29" s="9">
        <v>33850</v>
      </c>
      <c r="L29" s="9">
        <v>36360</v>
      </c>
      <c r="M29" s="21">
        <v>37164</v>
      </c>
      <c r="N29" s="21">
        <v>46681</v>
      </c>
      <c r="O29" s="21">
        <v>56214</v>
      </c>
      <c r="P29" s="9">
        <v>50882</v>
      </c>
    </row>
    <row r="30" spans="1:16" x14ac:dyDescent="0.2">
      <c r="A30" s="8" t="s">
        <v>12</v>
      </c>
      <c r="B30" s="9">
        <v>44933</v>
      </c>
      <c r="C30" s="9">
        <v>44041</v>
      </c>
      <c r="D30" s="9">
        <v>45092</v>
      </c>
      <c r="E30" s="9">
        <v>48062</v>
      </c>
      <c r="F30" s="9">
        <v>48129</v>
      </c>
      <c r="G30" s="9">
        <v>45097</v>
      </c>
      <c r="H30" s="9">
        <v>47536</v>
      </c>
      <c r="I30" s="9">
        <v>41039</v>
      </c>
      <c r="J30" s="9">
        <v>33818</v>
      </c>
      <c r="K30" s="9">
        <v>34449</v>
      </c>
      <c r="L30" s="9">
        <v>36142</v>
      </c>
      <c r="M30" s="21">
        <v>38035</v>
      </c>
      <c r="N30" s="21">
        <v>49686</v>
      </c>
      <c r="O30" s="21">
        <v>58473</v>
      </c>
      <c r="P30" s="9">
        <v>52631</v>
      </c>
    </row>
    <row r="31" spans="1:16" x14ac:dyDescent="0.2">
      <c r="A31" s="8" t="s">
        <v>13</v>
      </c>
      <c r="B31" s="9">
        <v>51257</v>
      </c>
      <c r="C31" s="9">
        <v>49805</v>
      </c>
      <c r="D31" s="9">
        <v>51808</v>
      </c>
      <c r="E31" s="9">
        <v>51050</v>
      </c>
      <c r="F31" s="9">
        <v>51112</v>
      </c>
      <c r="G31" s="9">
        <v>54076</v>
      </c>
      <c r="H31" s="9">
        <v>55336</v>
      </c>
      <c r="I31" s="9">
        <v>45446</v>
      </c>
      <c r="J31" s="9">
        <v>36851</v>
      </c>
      <c r="K31" s="9">
        <v>38324</v>
      </c>
      <c r="L31" s="9">
        <v>41213</v>
      </c>
      <c r="M31" s="21">
        <v>42085</v>
      </c>
      <c r="N31" s="21">
        <v>57078</v>
      </c>
      <c r="O31" s="21">
        <v>66617</v>
      </c>
      <c r="P31" s="9">
        <v>60627</v>
      </c>
    </row>
    <row r="32" spans="1:16" x14ac:dyDescent="0.2">
      <c r="A32" s="8" t="s">
        <v>14</v>
      </c>
      <c r="B32" s="9">
        <v>40643</v>
      </c>
      <c r="C32" s="9">
        <v>41223</v>
      </c>
      <c r="D32" s="9">
        <v>42056</v>
      </c>
      <c r="E32" s="9">
        <v>40718</v>
      </c>
      <c r="F32" s="9">
        <v>42660</v>
      </c>
      <c r="G32" s="9">
        <v>42139</v>
      </c>
      <c r="H32" s="9">
        <v>43339</v>
      </c>
      <c r="I32" s="9">
        <v>36938</v>
      </c>
      <c r="J32" s="9">
        <v>31523</v>
      </c>
      <c r="K32" s="9">
        <v>31114</v>
      </c>
      <c r="L32" s="9">
        <v>33156</v>
      </c>
      <c r="M32" s="21">
        <v>35224</v>
      </c>
      <c r="N32" s="21">
        <v>45379</v>
      </c>
      <c r="O32" s="21">
        <v>56348</v>
      </c>
      <c r="P32" s="9">
        <v>47780</v>
      </c>
    </row>
    <row r="33" spans="1:16" x14ac:dyDescent="0.2">
      <c r="A33" s="4"/>
      <c r="B33" s="4"/>
      <c r="C33" s="4"/>
      <c r="D33" s="4"/>
      <c r="E33" s="4"/>
      <c r="F33" s="11"/>
      <c r="G33" s="11"/>
      <c r="H33" s="11"/>
      <c r="I33" s="11"/>
      <c r="J33" s="11"/>
      <c r="K33" s="11"/>
      <c r="L33" s="11"/>
      <c r="M33" s="22"/>
      <c r="N33" s="22"/>
      <c r="O33" s="22"/>
      <c r="P33" s="11"/>
    </row>
    <row r="34" spans="1:16" ht="30.75" customHeight="1" x14ac:dyDescent="0.2">
      <c r="A34" s="25" t="s">
        <v>22</v>
      </c>
      <c r="B34" s="25"/>
      <c r="C34" s="25"/>
      <c r="D34" s="25"/>
      <c r="E34" s="25"/>
      <c r="F34" s="25"/>
      <c r="G34" s="25"/>
      <c r="H34" s="25"/>
      <c r="I34" s="25"/>
    </row>
    <row r="35" spans="1:16" ht="51.75" customHeight="1" x14ac:dyDescent="0.2">
      <c r="A35" s="25" t="s">
        <v>23</v>
      </c>
      <c r="B35" s="25"/>
      <c r="C35" s="25"/>
      <c r="D35" s="25"/>
      <c r="E35" s="25"/>
      <c r="F35" s="25"/>
      <c r="G35" s="25"/>
      <c r="H35" s="25"/>
      <c r="I35" s="25"/>
    </row>
    <row r="36" spans="1:16" ht="68.25" customHeight="1" x14ac:dyDescent="0.2">
      <c r="A36" s="26" t="s">
        <v>24</v>
      </c>
      <c r="B36" s="26"/>
      <c r="C36" s="26"/>
      <c r="D36" s="26"/>
      <c r="E36" s="26"/>
      <c r="F36" s="26"/>
      <c r="G36" s="26"/>
      <c r="H36" s="26"/>
      <c r="I36" s="26"/>
    </row>
    <row r="37" spans="1:16" x14ac:dyDescent="0.2">
      <c r="A37" s="1"/>
      <c r="B37" s="1"/>
      <c r="C37" s="1"/>
      <c r="D37" s="1"/>
      <c r="E37" s="1"/>
    </row>
    <row r="38" spans="1:16" x14ac:dyDescent="0.2">
      <c r="A38" s="1" t="s">
        <v>15</v>
      </c>
      <c r="B38" s="1"/>
      <c r="C38" s="1"/>
      <c r="D38" s="1"/>
      <c r="E38" s="1"/>
      <c r="F38" s="1"/>
      <c r="G38" s="1"/>
      <c r="H38" s="1"/>
    </row>
  </sheetData>
  <mergeCells count="4">
    <mergeCell ref="A34:I34"/>
    <mergeCell ref="A35:I35"/>
    <mergeCell ref="A36:I36"/>
    <mergeCell ref="B4:P4"/>
  </mergeCells>
  <phoneticPr fontId="0" type="noConversion"/>
  <pageMargins left="0.75" right="0.75" top="1" bottom="1"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workbookViewId="0">
      <selection activeCell="A2" sqref="A2"/>
    </sheetView>
  </sheetViews>
  <sheetFormatPr defaultColWidth="10.77734375" defaultRowHeight="15.75" x14ac:dyDescent="0.25"/>
  <cols>
    <col min="1" max="1" width="16.77734375" customWidth="1"/>
  </cols>
  <sheetData>
    <row r="1" spans="1:16" ht="20.25" x14ac:dyDescent="0.3">
      <c r="A1" s="12" t="s">
        <v>25</v>
      </c>
      <c r="B1" s="12"/>
      <c r="C1" s="12"/>
      <c r="D1" s="12"/>
      <c r="E1" s="12"/>
    </row>
    <row r="2" spans="1:16" ht="20.25" x14ac:dyDescent="0.3">
      <c r="A2" s="12" t="s">
        <v>26</v>
      </c>
      <c r="B2" s="12"/>
      <c r="C2" s="12"/>
      <c r="D2" s="12"/>
      <c r="E2" s="12"/>
    </row>
    <row r="3" spans="1:16" x14ac:dyDescent="0.25">
      <c r="A3" s="1"/>
      <c r="B3" s="1"/>
      <c r="C3" s="1"/>
      <c r="D3" s="1"/>
      <c r="E3" s="1"/>
    </row>
    <row r="4" spans="1:16" ht="17.25" x14ac:dyDescent="0.25">
      <c r="A4" s="4"/>
      <c r="B4" s="24" t="s">
        <v>21</v>
      </c>
      <c r="C4" s="24"/>
      <c r="D4" s="24"/>
      <c r="E4" s="24"/>
      <c r="F4" s="24"/>
      <c r="G4" s="24"/>
      <c r="H4" s="24"/>
      <c r="I4" s="24"/>
      <c r="J4" s="24"/>
      <c r="K4" s="24"/>
      <c r="L4" s="24"/>
      <c r="M4" s="24"/>
      <c r="N4" s="24"/>
      <c r="O4" s="24"/>
      <c r="P4" s="24"/>
    </row>
    <row r="5" spans="1:16" x14ac:dyDescent="0.25">
      <c r="A5" s="5" t="s">
        <v>1</v>
      </c>
      <c r="B5" s="6">
        <v>2013</v>
      </c>
      <c r="C5" s="6">
        <v>2012</v>
      </c>
      <c r="D5" s="6">
        <v>2011</v>
      </c>
      <c r="E5" s="6">
        <v>2010</v>
      </c>
      <c r="F5" s="6">
        <v>2009</v>
      </c>
      <c r="G5" s="6">
        <v>2008</v>
      </c>
      <c r="H5" s="6">
        <v>2007</v>
      </c>
      <c r="I5" s="6">
        <v>2006</v>
      </c>
      <c r="J5" s="6">
        <v>2005</v>
      </c>
      <c r="K5" s="6">
        <v>2004</v>
      </c>
      <c r="L5" s="6">
        <v>2003</v>
      </c>
      <c r="M5" s="19">
        <v>2002</v>
      </c>
      <c r="N5" s="19">
        <v>2001</v>
      </c>
      <c r="O5" s="19">
        <v>2000</v>
      </c>
      <c r="P5" s="5">
        <v>1999</v>
      </c>
    </row>
    <row r="6" spans="1:16" x14ac:dyDescent="0.25">
      <c r="A6" s="2"/>
      <c r="B6" s="2"/>
      <c r="C6" s="2"/>
      <c r="D6" s="2"/>
      <c r="E6" s="2"/>
      <c r="F6" s="2"/>
      <c r="G6" s="2"/>
      <c r="H6" s="2"/>
      <c r="I6" s="2"/>
      <c r="J6" s="2"/>
      <c r="K6" s="2"/>
      <c r="L6" s="2"/>
      <c r="M6" s="20"/>
      <c r="N6" s="20"/>
      <c r="O6" s="20"/>
      <c r="P6" s="2"/>
    </row>
    <row r="7" spans="1:16" x14ac:dyDescent="0.25">
      <c r="A7" s="16" t="s">
        <v>2</v>
      </c>
      <c r="B7" s="17">
        <f t="shared" ref="B7:I7" si="0">SUM(B11:B23)</f>
        <v>1109</v>
      </c>
      <c r="C7" s="17">
        <f t="shared" si="0"/>
        <v>1082</v>
      </c>
      <c r="D7" s="17">
        <f t="shared" si="0"/>
        <v>1077</v>
      </c>
      <c r="E7" s="17">
        <f t="shared" si="0"/>
        <v>1119</v>
      </c>
      <c r="F7" s="17">
        <f t="shared" si="0"/>
        <v>1060</v>
      </c>
      <c r="G7" s="17">
        <f t="shared" si="0"/>
        <v>1160</v>
      </c>
      <c r="H7" s="17">
        <f t="shared" si="0"/>
        <v>1220</v>
      </c>
      <c r="I7" s="17">
        <f t="shared" si="0"/>
        <v>1330</v>
      </c>
      <c r="J7" s="17">
        <f t="shared" ref="J7:P7" si="1">SUM(J11:J23)</f>
        <v>1308</v>
      </c>
      <c r="K7" s="17">
        <f t="shared" si="1"/>
        <v>1369</v>
      </c>
      <c r="L7" s="17">
        <f t="shared" si="1"/>
        <v>1351</v>
      </c>
      <c r="M7" s="23">
        <f t="shared" si="1"/>
        <v>1390</v>
      </c>
      <c r="N7" s="23">
        <f t="shared" si="1"/>
        <v>1431</v>
      </c>
      <c r="O7" s="23">
        <f t="shared" si="1"/>
        <v>1358</v>
      </c>
      <c r="P7" s="17">
        <f t="shared" si="1"/>
        <v>1460</v>
      </c>
    </row>
    <row r="8" spans="1:16" x14ac:dyDescent="0.25">
      <c r="A8" s="2"/>
      <c r="B8" s="9"/>
      <c r="C8" s="2"/>
      <c r="D8" s="9"/>
      <c r="E8" s="9"/>
      <c r="F8" s="9"/>
      <c r="G8" s="9"/>
      <c r="H8" s="2"/>
      <c r="I8" s="2"/>
      <c r="J8" s="2"/>
      <c r="K8" s="2"/>
      <c r="L8" s="9"/>
      <c r="M8" s="21"/>
      <c r="N8" s="21"/>
      <c r="O8" s="21"/>
      <c r="P8" s="9"/>
    </row>
    <row r="9" spans="1:16" x14ac:dyDescent="0.25">
      <c r="A9" s="13" t="s">
        <v>3</v>
      </c>
      <c r="B9" s="14"/>
      <c r="C9" s="15"/>
      <c r="D9" s="14"/>
      <c r="E9" s="14"/>
      <c r="F9" s="14"/>
      <c r="G9" s="14"/>
      <c r="H9" s="15"/>
      <c r="I9" s="15"/>
      <c r="J9" s="15"/>
      <c r="K9" s="15"/>
      <c r="L9" s="14"/>
      <c r="M9" s="14"/>
      <c r="N9" s="14"/>
      <c r="O9" s="14"/>
      <c r="P9" s="14"/>
    </row>
    <row r="10" spans="1:16" x14ac:dyDescent="0.25">
      <c r="A10" s="8" t="s">
        <v>4</v>
      </c>
      <c r="B10" s="9"/>
      <c r="C10" s="2"/>
      <c r="D10" s="9"/>
      <c r="E10" s="9"/>
      <c r="F10" s="9"/>
      <c r="G10" s="9"/>
      <c r="H10" s="2"/>
      <c r="I10" s="2"/>
      <c r="J10" s="2"/>
      <c r="K10" s="2"/>
      <c r="L10" s="9"/>
      <c r="M10" s="21"/>
      <c r="N10" s="21"/>
      <c r="O10" s="21"/>
      <c r="P10" s="9"/>
    </row>
    <row r="11" spans="1:16" x14ac:dyDescent="0.25">
      <c r="A11" s="10" t="s">
        <v>16</v>
      </c>
      <c r="B11" s="2">
        <f>40+9+7+14+17+17+28</f>
        <v>132</v>
      </c>
      <c r="C11" s="2">
        <f>29+16+9+16+16+13+22</f>
        <v>121</v>
      </c>
      <c r="D11" s="2">
        <v>107</v>
      </c>
      <c r="E11" s="2">
        <v>112</v>
      </c>
      <c r="F11" s="2">
        <v>130</v>
      </c>
      <c r="G11" s="2">
        <v>120</v>
      </c>
      <c r="H11" s="2">
        <v>126</v>
      </c>
      <c r="I11" s="2">
        <v>141</v>
      </c>
      <c r="J11" s="2">
        <v>158</v>
      </c>
      <c r="K11" s="2">
        <v>145</v>
      </c>
      <c r="L11" s="2">
        <v>130</v>
      </c>
      <c r="M11" s="20">
        <f>35+13+14+16+20+14+29</f>
        <v>141</v>
      </c>
      <c r="N11" s="21">
        <f>42+16+11+7+13+29+41</f>
        <v>159</v>
      </c>
      <c r="O11" s="21">
        <v>132</v>
      </c>
      <c r="P11" s="9">
        <v>149</v>
      </c>
    </row>
    <row r="12" spans="1:16" x14ac:dyDescent="0.25">
      <c r="A12" s="10" t="s">
        <v>17</v>
      </c>
      <c r="B12" s="2">
        <f>42+11+6+11+13+15+26</f>
        <v>124</v>
      </c>
      <c r="C12" s="2">
        <f>27+12+3+14+12+9+32</f>
        <v>109</v>
      </c>
      <c r="D12" s="2">
        <v>116</v>
      </c>
      <c r="E12" s="2">
        <v>89</v>
      </c>
      <c r="F12" s="2">
        <v>108</v>
      </c>
      <c r="G12" s="2">
        <v>114</v>
      </c>
      <c r="H12" s="2">
        <v>121</v>
      </c>
      <c r="I12" s="2">
        <v>129</v>
      </c>
      <c r="J12" s="2">
        <v>120</v>
      </c>
      <c r="K12" s="2">
        <v>128</v>
      </c>
      <c r="L12" s="2">
        <v>138</v>
      </c>
      <c r="M12" s="20">
        <f>41+7+16+9+7+11+37</f>
        <v>128</v>
      </c>
      <c r="N12" s="21">
        <f>36+10+15+13+13+12+28</f>
        <v>127</v>
      </c>
      <c r="O12" s="21">
        <v>133</v>
      </c>
      <c r="P12" s="9">
        <v>125</v>
      </c>
    </row>
    <row r="13" spans="1:16" x14ac:dyDescent="0.25">
      <c r="A13" s="10" t="s">
        <v>18</v>
      </c>
      <c r="B13" s="2">
        <f>11+18+16+21+14+13+13</f>
        <v>106</v>
      </c>
      <c r="C13" s="2">
        <f>11+24+16+14+14+11+5</f>
        <v>95</v>
      </c>
      <c r="D13" s="2">
        <v>105</v>
      </c>
      <c r="E13" s="2">
        <v>133</v>
      </c>
      <c r="F13" s="2">
        <v>80</v>
      </c>
      <c r="G13" s="2">
        <v>124</v>
      </c>
      <c r="H13" s="2">
        <v>121</v>
      </c>
      <c r="I13" s="2">
        <v>159</v>
      </c>
      <c r="J13" s="2">
        <v>129</v>
      </c>
      <c r="K13" s="2">
        <v>126</v>
      </c>
      <c r="L13" s="2">
        <v>152</v>
      </c>
      <c r="M13" s="20">
        <f>20+14+22+17+15+28+13</f>
        <v>129</v>
      </c>
      <c r="N13" s="21">
        <f>21+22+17+17+21+20+11</f>
        <v>129</v>
      </c>
      <c r="O13" s="21">
        <v>134</v>
      </c>
      <c r="P13" s="9">
        <v>167</v>
      </c>
    </row>
    <row r="14" spans="1:16" x14ac:dyDescent="0.25">
      <c r="A14" s="10" t="s">
        <v>19</v>
      </c>
      <c r="B14" s="2">
        <f>17+20+21+11+17+20+13</f>
        <v>119</v>
      </c>
      <c r="C14" s="2">
        <f>14+17+18+15+13+24+13</f>
        <v>114</v>
      </c>
      <c r="D14" s="2">
        <v>100</v>
      </c>
      <c r="E14" s="2">
        <v>124</v>
      </c>
      <c r="F14" s="2">
        <v>109</v>
      </c>
      <c r="G14" s="2">
        <v>118</v>
      </c>
      <c r="H14" s="2">
        <v>121</v>
      </c>
      <c r="I14" s="2">
        <v>134</v>
      </c>
      <c r="J14" s="2">
        <v>146</v>
      </c>
      <c r="K14" s="2">
        <v>138</v>
      </c>
      <c r="L14" s="2">
        <v>138</v>
      </c>
      <c r="M14" s="20">
        <f>21+28+15+23+17+24+19</f>
        <v>147</v>
      </c>
      <c r="N14" s="21">
        <f>19+24+17+13+16+30+27</f>
        <v>146</v>
      </c>
      <c r="O14" s="21">
        <v>147</v>
      </c>
      <c r="P14" s="9">
        <v>163</v>
      </c>
    </row>
    <row r="15" spans="1:16" x14ac:dyDescent="0.25">
      <c r="A15" s="8"/>
      <c r="B15" s="2"/>
      <c r="C15" s="2"/>
      <c r="D15" s="2"/>
      <c r="E15" s="2"/>
      <c r="F15" s="2"/>
      <c r="G15" s="2"/>
      <c r="H15" s="2"/>
      <c r="I15" s="2"/>
      <c r="J15" s="2"/>
      <c r="K15" s="2"/>
      <c r="L15" s="2"/>
      <c r="M15" s="20"/>
      <c r="N15" s="21"/>
      <c r="O15" s="21"/>
      <c r="P15" s="9"/>
    </row>
    <row r="16" spans="1:16" x14ac:dyDescent="0.25">
      <c r="A16" s="8"/>
      <c r="B16" s="2"/>
      <c r="C16" s="2"/>
      <c r="D16" s="2"/>
      <c r="E16" s="2"/>
      <c r="F16" s="2"/>
      <c r="G16" s="2"/>
      <c r="H16" s="2"/>
      <c r="I16" s="2"/>
      <c r="J16" s="2"/>
      <c r="K16" s="2"/>
      <c r="L16" s="2"/>
      <c r="M16" s="20"/>
      <c r="N16" s="21"/>
      <c r="O16" s="21"/>
      <c r="P16" s="9"/>
    </row>
    <row r="17" spans="1:16" x14ac:dyDescent="0.25">
      <c r="A17" s="8" t="s">
        <v>5</v>
      </c>
      <c r="B17" s="2"/>
      <c r="C17" s="2"/>
      <c r="D17" s="2"/>
      <c r="E17" s="2"/>
      <c r="F17" s="2"/>
      <c r="G17" s="2"/>
      <c r="H17" s="2"/>
      <c r="I17" s="2"/>
      <c r="J17" s="2"/>
      <c r="K17" s="2"/>
      <c r="L17" s="2"/>
      <c r="M17" s="20"/>
      <c r="N17" s="21"/>
      <c r="O17" s="21"/>
      <c r="P17" s="9"/>
    </row>
    <row r="18" spans="1:16" x14ac:dyDescent="0.25">
      <c r="A18" s="10" t="s">
        <v>16</v>
      </c>
      <c r="B18" s="2">
        <f>22+23+28+25+10+21+16</f>
        <v>145</v>
      </c>
      <c r="C18" s="2">
        <f>27+12+10+18+23+18+25</f>
        <v>133</v>
      </c>
      <c r="D18" s="2">
        <v>165</v>
      </c>
      <c r="E18" s="2">
        <v>163</v>
      </c>
      <c r="F18" s="2">
        <v>137</v>
      </c>
      <c r="G18" s="2">
        <v>167</v>
      </c>
      <c r="H18" s="2">
        <v>188</v>
      </c>
      <c r="I18" s="2">
        <v>176</v>
      </c>
      <c r="J18" s="2">
        <v>171</v>
      </c>
      <c r="K18" s="2">
        <v>232</v>
      </c>
      <c r="L18" s="2">
        <v>197</v>
      </c>
      <c r="M18" s="20">
        <f>24+29+27+27+14+29+19</f>
        <v>169</v>
      </c>
      <c r="N18" s="21">
        <f>21+29+28+30+29+40+31</f>
        <v>208</v>
      </c>
      <c r="O18" s="21">
        <v>198</v>
      </c>
      <c r="P18" s="9">
        <v>196</v>
      </c>
    </row>
    <row r="19" spans="1:16" x14ac:dyDescent="0.25">
      <c r="A19" s="10" t="s">
        <v>17</v>
      </c>
      <c r="B19" s="2">
        <f>24+25+18+20+21+35+28</f>
        <v>171</v>
      </c>
      <c r="C19" s="2">
        <f>21+31+20+21+25+22+25</f>
        <v>165</v>
      </c>
      <c r="D19" s="2">
        <v>183</v>
      </c>
      <c r="E19" s="2">
        <v>178</v>
      </c>
      <c r="F19" s="2">
        <v>178</v>
      </c>
      <c r="G19" s="2">
        <v>191</v>
      </c>
      <c r="H19" s="2">
        <v>193</v>
      </c>
      <c r="I19" s="2">
        <v>220</v>
      </c>
      <c r="J19" s="2">
        <v>195</v>
      </c>
      <c r="K19" s="2">
        <v>226</v>
      </c>
      <c r="L19" s="2">
        <v>211</v>
      </c>
      <c r="M19" s="20">
        <f>35+32+35+30+34+34+32</f>
        <v>232</v>
      </c>
      <c r="N19" s="21">
        <f>38+37+36+35+35+42+42</f>
        <v>265</v>
      </c>
      <c r="O19" s="21">
        <v>222</v>
      </c>
      <c r="P19" s="9">
        <v>260</v>
      </c>
    </row>
    <row r="20" spans="1:16" x14ac:dyDescent="0.25">
      <c r="A20" s="10" t="s">
        <v>18</v>
      </c>
      <c r="B20" s="2">
        <f>20+26+23+29+26+29+28</f>
        <v>181</v>
      </c>
      <c r="C20" s="2">
        <f>32+34+26+25+27+31+23</f>
        <v>198</v>
      </c>
      <c r="D20" s="2">
        <v>159</v>
      </c>
      <c r="E20" s="2">
        <v>166</v>
      </c>
      <c r="F20" s="2">
        <v>168</v>
      </c>
      <c r="G20" s="2">
        <v>159</v>
      </c>
      <c r="H20" s="2">
        <v>174</v>
      </c>
      <c r="I20" s="2">
        <v>199</v>
      </c>
      <c r="J20" s="2">
        <v>210</v>
      </c>
      <c r="K20" s="2">
        <v>197</v>
      </c>
      <c r="L20" s="2">
        <v>196</v>
      </c>
      <c r="M20" s="20">
        <f>24+22+19+40+31+43+19</f>
        <v>198</v>
      </c>
      <c r="N20" s="21">
        <f>31+32+28+21+30+32+33</f>
        <v>207</v>
      </c>
      <c r="O20" s="21">
        <v>214</v>
      </c>
      <c r="P20" s="9">
        <v>218</v>
      </c>
    </row>
    <row r="21" spans="1:16" x14ac:dyDescent="0.25">
      <c r="A21" s="10" t="s">
        <v>19</v>
      </c>
      <c r="B21" s="2">
        <f>12+11+17+15+26+19+29</f>
        <v>129</v>
      </c>
      <c r="C21" s="2">
        <f>17+12+26+21+22+19+28</f>
        <v>145</v>
      </c>
      <c r="D21" s="2">
        <v>140</v>
      </c>
      <c r="E21" s="2">
        <v>151</v>
      </c>
      <c r="F21" s="2">
        <v>141</v>
      </c>
      <c r="G21" s="2">
        <v>163</v>
      </c>
      <c r="H21" s="2">
        <v>173</v>
      </c>
      <c r="I21" s="2">
        <v>165</v>
      </c>
      <c r="J21" s="2">
        <v>171</v>
      </c>
      <c r="K21" s="2">
        <v>170</v>
      </c>
      <c r="L21" s="2">
        <v>173</v>
      </c>
      <c r="M21" s="20">
        <f>16+33+25+33+25+43+32</f>
        <v>207</v>
      </c>
      <c r="N21" s="21">
        <f>26+24+23+19+27+29+39</f>
        <v>187</v>
      </c>
      <c r="O21" s="21">
        <v>163</v>
      </c>
      <c r="P21" s="9">
        <v>173</v>
      </c>
    </row>
    <row r="22" spans="1:16" x14ac:dyDescent="0.25">
      <c r="A22" s="8"/>
      <c r="B22" s="2"/>
      <c r="C22" s="2"/>
      <c r="D22" s="2"/>
      <c r="E22" s="2"/>
      <c r="F22" s="2"/>
      <c r="G22" s="2"/>
      <c r="H22" s="2"/>
      <c r="I22" s="2"/>
      <c r="J22" s="2"/>
      <c r="K22" s="2"/>
      <c r="L22" s="2"/>
      <c r="M22" s="20"/>
      <c r="N22" s="21"/>
      <c r="O22" s="21"/>
      <c r="P22" s="9"/>
    </row>
    <row r="23" spans="1:16" x14ac:dyDescent="0.25">
      <c r="A23" s="8" t="s">
        <v>6</v>
      </c>
      <c r="B23" s="2">
        <v>2</v>
      </c>
      <c r="C23" s="2">
        <v>2</v>
      </c>
      <c r="D23" s="2">
        <v>2</v>
      </c>
      <c r="E23" s="2">
        <v>3</v>
      </c>
      <c r="F23" s="2">
        <v>9</v>
      </c>
      <c r="G23" s="2">
        <v>4</v>
      </c>
      <c r="H23" s="2">
        <v>3</v>
      </c>
      <c r="I23" s="2">
        <v>7</v>
      </c>
      <c r="J23" s="2">
        <v>8</v>
      </c>
      <c r="K23" s="2">
        <v>7</v>
      </c>
      <c r="L23" s="2">
        <v>16</v>
      </c>
      <c r="M23" s="20">
        <f>7+6+4+6+5+3+8</f>
        <v>39</v>
      </c>
      <c r="N23" s="21">
        <f>1+0+0+1+0+1+0</f>
        <v>3</v>
      </c>
      <c r="O23" s="21">
        <v>15</v>
      </c>
      <c r="P23" s="9">
        <v>9</v>
      </c>
    </row>
    <row r="24" spans="1:16" x14ac:dyDescent="0.25">
      <c r="A24" s="2"/>
      <c r="B24" s="2"/>
      <c r="C24" s="2"/>
      <c r="D24" s="2"/>
      <c r="E24" s="2"/>
      <c r="F24" s="2"/>
      <c r="G24" s="2"/>
      <c r="H24" s="2"/>
      <c r="I24" s="2"/>
      <c r="J24" s="2"/>
      <c r="K24" s="2"/>
      <c r="L24" s="2"/>
      <c r="M24" s="20"/>
      <c r="N24" s="21"/>
      <c r="O24" s="21"/>
      <c r="P24" s="9"/>
    </row>
    <row r="25" spans="1:16" x14ac:dyDescent="0.25">
      <c r="A25" s="13" t="s">
        <v>7</v>
      </c>
      <c r="B25" s="15"/>
      <c r="C25" s="15"/>
      <c r="D25" s="15"/>
      <c r="E25" s="15"/>
      <c r="F25" s="15"/>
      <c r="G25" s="15"/>
      <c r="H25" s="15"/>
      <c r="I25" s="18"/>
      <c r="J25" s="15"/>
      <c r="K25" s="15"/>
      <c r="L25" s="15"/>
      <c r="M25" s="15"/>
      <c r="N25" s="14"/>
      <c r="O25" s="14"/>
      <c r="P25" s="14"/>
    </row>
    <row r="26" spans="1:16" x14ac:dyDescent="0.25">
      <c r="A26" s="8" t="s">
        <v>8</v>
      </c>
      <c r="B26" s="2">
        <v>188</v>
      </c>
      <c r="C26" s="2">
        <v>179</v>
      </c>
      <c r="D26" s="2">
        <v>176</v>
      </c>
      <c r="E26" s="2">
        <v>192</v>
      </c>
      <c r="F26" s="2">
        <v>207</v>
      </c>
      <c r="G26" s="2">
        <v>195</v>
      </c>
      <c r="H26" s="2">
        <v>218</v>
      </c>
      <c r="I26" s="2">
        <v>193</v>
      </c>
      <c r="J26" s="2">
        <v>207</v>
      </c>
      <c r="K26" s="2">
        <v>214</v>
      </c>
      <c r="L26" s="2">
        <v>216</v>
      </c>
      <c r="M26" s="20">
        <v>223</v>
      </c>
      <c r="N26" s="21">
        <v>235</v>
      </c>
      <c r="O26" s="21">
        <v>197</v>
      </c>
      <c r="P26" s="9">
        <v>207</v>
      </c>
    </row>
    <row r="27" spans="1:16" x14ac:dyDescent="0.25">
      <c r="A27" s="8" t="s">
        <v>9</v>
      </c>
      <c r="B27" s="2">
        <v>144</v>
      </c>
      <c r="C27" s="2">
        <v>158</v>
      </c>
      <c r="D27" s="2">
        <v>146</v>
      </c>
      <c r="E27" s="2">
        <v>169</v>
      </c>
      <c r="F27" s="2">
        <v>138</v>
      </c>
      <c r="G27" s="2">
        <v>133</v>
      </c>
      <c r="H27" s="2">
        <v>147</v>
      </c>
      <c r="I27" s="2">
        <v>168</v>
      </c>
      <c r="J27" s="2">
        <v>178</v>
      </c>
      <c r="K27" s="2">
        <v>164</v>
      </c>
      <c r="L27" s="2">
        <v>152</v>
      </c>
      <c r="M27" s="20">
        <v>184</v>
      </c>
      <c r="N27" s="21">
        <v>194</v>
      </c>
      <c r="O27" s="21">
        <v>192</v>
      </c>
      <c r="P27" s="9">
        <v>189</v>
      </c>
    </row>
    <row r="28" spans="1:16" x14ac:dyDescent="0.25">
      <c r="A28" s="8" t="s">
        <v>10</v>
      </c>
      <c r="B28" s="2">
        <v>136</v>
      </c>
      <c r="C28" s="2">
        <v>128</v>
      </c>
      <c r="D28" s="2">
        <v>128</v>
      </c>
      <c r="E28" s="2">
        <v>145</v>
      </c>
      <c r="F28" s="2">
        <v>123</v>
      </c>
      <c r="G28" s="2">
        <v>152</v>
      </c>
      <c r="H28" s="2">
        <v>165</v>
      </c>
      <c r="I28" s="2">
        <v>168</v>
      </c>
      <c r="J28" s="2">
        <v>150</v>
      </c>
      <c r="K28" s="2">
        <v>173</v>
      </c>
      <c r="L28" s="2">
        <v>189</v>
      </c>
      <c r="M28" s="20">
        <v>177</v>
      </c>
      <c r="N28" s="21">
        <v>175</v>
      </c>
      <c r="O28" s="21">
        <v>174</v>
      </c>
      <c r="P28" s="9">
        <v>184</v>
      </c>
    </row>
    <row r="29" spans="1:16" x14ac:dyDescent="0.25">
      <c r="A29" s="8" t="s">
        <v>11</v>
      </c>
      <c r="B29" s="2">
        <v>147</v>
      </c>
      <c r="C29" s="2">
        <v>144</v>
      </c>
      <c r="D29" s="2">
        <v>142</v>
      </c>
      <c r="E29" s="2">
        <v>144</v>
      </c>
      <c r="F29" s="2">
        <v>125</v>
      </c>
      <c r="G29" s="2">
        <v>152</v>
      </c>
      <c r="H29" s="2">
        <v>136</v>
      </c>
      <c r="I29" s="2">
        <v>194</v>
      </c>
      <c r="J29" s="2">
        <v>144</v>
      </c>
      <c r="K29" s="2">
        <v>173</v>
      </c>
      <c r="L29" s="2">
        <v>184</v>
      </c>
      <c r="M29" s="20">
        <v>201</v>
      </c>
      <c r="N29" s="21">
        <v>156</v>
      </c>
      <c r="O29" s="21">
        <v>176</v>
      </c>
      <c r="P29" s="9">
        <v>208</v>
      </c>
    </row>
    <row r="30" spans="1:16" x14ac:dyDescent="0.25">
      <c r="A30" s="8" t="s">
        <v>12</v>
      </c>
      <c r="B30" s="2">
        <v>144</v>
      </c>
      <c r="C30" s="2">
        <v>153</v>
      </c>
      <c r="D30" s="2">
        <v>139</v>
      </c>
      <c r="E30" s="2">
        <v>142</v>
      </c>
      <c r="F30" s="2">
        <v>127</v>
      </c>
      <c r="G30" s="2">
        <v>159</v>
      </c>
      <c r="H30" s="2">
        <v>161</v>
      </c>
      <c r="I30" s="2">
        <v>172</v>
      </c>
      <c r="J30" s="2">
        <v>191</v>
      </c>
      <c r="K30" s="2">
        <v>195</v>
      </c>
      <c r="L30" s="2">
        <v>177</v>
      </c>
      <c r="M30" s="20">
        <v>168</v>
      </c>
      <c r="N30" s="21">
        <v>184</v>
      </c>
      <c r="O30" s="21">
        <v>192</v>
      </c>
      <c r="P30" s="9">
        <v>206</v>
      </c>
    </row>
    <row r="31" spans="1:16" x14ac:dyDescent="0.25">
      <c r="A31" s="8" t="s">
        <v>13</v>
      </c>
      <c r="B31" s="2">
        <v>169</v>
      </c>
      <c r="C31" s="2">
        <v>147</v>
      </c>
      <c r="D31" s="2">
        <v>163</v>
      </c>
      <c r="E31" s="2">
        <v>132</v>
      </c>
      <c r="F31" s="2">
        <v>168</v>
      </c>
      <c r="G31" s="2">
        <v>173</v>
      </c>
      <c r="H31" s="2">
        <v>192</v>
      </c>
      <c r="I31" s="2">
        <v>203</v>
      </c>
      <c r="J31" s="2">
        <v>199</v>
      </c>
      <c r="K31" s="2">
        <v>218</v>
      </c>
      <c r="L31" s="2">
        <v>185</v>
      </c>
      <c r="M31" s="20">
        <v>229</v>
      </c>
      <c r="N31" s="21">
        <v>235</v>
      </c>
      <c r="O31" s="21">
        <v>212</v>
      </c>
      <c r="P31" s="9">
        <v>207</v>
      </c>
    </row>
    <row r="32" spans="1:16" x14ac:dyDescent="0.25">
      <c r="A32" s="8" t="s">
        <v>14</v>
      </c>
      <c r="B32" s="3">
        <v>181</v>
      </c>
      <c r="C32" s="3">
        <v>173</v>
      </c>
      <c r="D32" s="3">
        <v>183</v>
      </c>
      <c r="E32" s="3">
        <v>195</v>
      </c>
      <c r="F32" s="3">
        <v>172</v>
      </c>
      <c r="G32" s="3">
        <v>196</v>
      </c>
      <c r="H32" s="3">
        <v>201</v>
      </c>
      <c r="I32" s="7">
        <v>232</v>
      </c>
      <c r="J32" s="3">
        <v>239</v>
      </c>
      <c r="K32" s="3">
        <v>232</v>
      </c>
      <c r="L32" s="3">
        <v>248</v>
      </c>
      <c r="M32" s="20">
        <v>208</v>
      </c>
      <c r="N32" s="21">
        <v>252</v>
      </c>
      <c r="O32" s="21">
        <v>215</v>
      </c>
      <c r="P32" s="9">
        <v>259</v>
      </c>
    </row>
    <row r="33" spans="1:16" x14ac:dyDescent="0.25">
      <c r="A33" s="4"/>
      <c r="B33" s="4"/>
      <c r="C33" s="4"/>
      <c r="D33" s="4"/>
      <c r="E33" s="4"/>
      <c r="F33" s="11"/>
      <c r="G33" s="11"/>
      <c r="H33" s="11"/>
      <c r="I33" s="11"/>
      <c r="J33" s="11"/>
      <c r="K33" s="11"/>
      <c r="L33" s="11"/>
      <c r="M33" s="22"/>
      <c r="N33" s="22"/>
      <c r="O33" s="22"/>
      <c r="P33" s="11"/>
    </row>
    <row r="34" spans="1:16" ht="33.75" customHeight="1" x14ac:dyDescent="0.25">
      <c r="A34" s="25" t="s">
        <v>22</v>
      </c>
      <c r="B34" s="25"/>
      <c r="C34" s="25"/>
      <c r="D34" s="25"/>
      <c r="E34" s="25"/>
      <c r="F34" s="25"/>
      <c r="G34" s="25"/>
      <c r="H34" s="25"/>
      <c r="I34" s="25"/>
    </row>
    <row r="35" spans="1:16" x14ac:dyDescent="0.25">
      <c r="A35" s="1"/>
      <c r="B35" s="1"/>
      <c r="C35" s="1"/>
      <c r="D35" s="1"/>
      <c r="E35" s="1"/>
    </row>
    <row r="36" spans="1:16" x14ac:dyDescent="0.25">
      <c r="A36" s="1" t="s">
        <v>15</v>
      </c>
      <c r="B36" s="1"/>
      <c r="C36" s="1"/>
      <c r="D36" s="1"/>
      <c r="E36" s="1"/>
    </row>
  </sheetData>
  <mergeCells count="2">
    <mergeCell ref="A34:I34"/>
    <mergeCell ref="B4:P4"/>
  </mergeCells>
  <pageMargins left="0.7" right="0.7" top="0.75" bottom="0.75" header="0.3" footer="0.3"/>
  <pageSetup scale="9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All Accidents</vt:lpstr>
      <vt:lpstr>Fatal Accidents</vt:lpstr>
      <vt:lpstr>'All Accidents'!Print_Area</vt:lpstr>
      <vt:lpstr>'Fatal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2020-10-07T20:03:40Z</cp:lastPrinted>
  <dcterms:created xsi:type="dcterms:W3CDTF">1998-12-30T02:02:37Z</dcterms:created>
  <dcterms:modified xsi:type="dcterms:W3CDTF">2022-03-01T19:19:09Z</dcterms:modified>
</cp:coreProperties>
</file>